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ru-RU\"/>
    </mc:Choice>
  </mc:AlternateContent>
  <xr:revisionPtr revIDLastSave="0" documentId="13_ncr:1_{E9216E7C-E351-4132-9B9D-434C72959A3F}" xr6:coauthVersionLast="43" xr6:coauthVersionMax="43" xr10:uidLastSave="{00000000-0000-0000-0000-000000000000}"/>
  <bookViews>
    <workbookView xWindow="-120" yWindow="-120" windowWidth="28860" windowHeight="14430" xr2:uid="{00000000-000D-0000-FFFF-FFFF00000000}"/>
  </bookViews>
  <sheets>
    <sheet name="Журнал учета взносов" sheetId="1" r:id="rId1"/>
    <sheet name="Сведения об уплате взносов" sheetId="2" r:id="rId2"/>
  </sheets>
  <definedNames>
    <definedName name="_xlnm.Print_Titles" localSheetId="0">'Журнал учета взносов'!$4:$4</definedName>
    <definedName name="_xlnm.Print_Titles" localSheetId="1">'Сведения об уплате взносов'!$3:$3</definedName>
    <definedName name="ВсегоМесяцев">DATEDIF(ВсегоМесяцев,TODAY(),"m")</definedName>
    <definedName name="МесячныеВзносы">'Журнал учета взносов'!$C$3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G6" i="1"/>
  <c r="G9" i="1"/>
  <c r="G11" i="1"/>
  <c r="F10" i="1"/>
  <c r="H5" i="1" l="1"/>
  <c r="H10" i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<sst xmlns="http://schemas.openxmlformats.org/spreadsheetml/2006/main" count="55" uniqueCount="33">
  <si>
    <t>Журнал учета клубных взносов</t>
  </si>
  <si>
    <t>В этой ячейке находится гистограмма с накоплением, сравнивающая общую уплаченную сумму и сумму, подлежащую оплате, для каждого участника.</t>
  </si>
  <si>
    <t>Всего к оплате каждый месяц:</t>
  </si>
  <si>
    <t>Имя</t>
  </si>
  <si>
    <t>Имя 1</t>
  </si>
  <si>
    <t>Имя 2</t>
  </si>
  <si>
    <t>Имя 3</t>
  </si>
  <si>
    <t>Имя 4</t>
  </si>
  <si>
    <t>Имя 5</t>
  </si>
  <si>
    <t>Имя 6</t>
  </si>
  <si>
    <t>Имя 7</t>
  </si>
  <si>
    <t>Имя 8</t>
  </si>
  <si>
    <t xml:space="preserve"> </t>
  </si>
  <si>
    <t>Электронная почта</t>
  </si>
  <si>
    <t>example1@domain.com</t>
  </si>
  <si>
    <t>example2@domain.com</t>
  </si>
  <si>
    <t>example3@domain.com</t>
  </si>
  <si>
    <t>example4@domain.com</t>
  </si>
  <si>
    <t>example5@domain.com</t>
  </si>
  <si>
    <t>example6@domain.com</t>
  </si>
  <si>
    <t>example7@domain.com</t>
  </si>
  <si>
    <t>example8@domain.com</t>
  </si>
  <si>
    <t>Телефон</t>
  </si>
  <si>
    <t>xxx-xxx-xxx</t>
  </si>
  <si>
    <t>Дата вступления</t>
  </si>
  <si>
    <t>Число месяцев участия</t>
  </si>
  <si>
    <t>Общая уплаченная сумма</t>
  </si>
  <si>
    <t>Всего к оплате</t>
  </si>
  <si>
    <t>Сведения об уплате взносов</t>
  </si>
  <si>
    <t>Дата</t>
  </si>
  <si>
    <t>Уплачено</t>
  </si>
  <si>
    <t>К журнал учета взносов</t>
  </si>
  <si>
    <t>К сведениям об взносов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</si>
</sst>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lei&quot;"/>
    <numFmt numFmtId="169" formatCode="#,##0.00\ &quot;₽&quot;"/>
    <numFmt numFmtId="170" formatCode="#,##0\ &quot;₽&quot;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168" fontId="0" fillId="2" borderId="0" xfId="0" applyNumberFormat="1" applyFill="1" applyAlignment="1">
      <alignment horizontal="right" vertical="center" indent="2"/>
    </xf>
    <xf numFmtId="169" fontId="0" fillId="3" borderId="0" xfId="0" applyNumberFormat="1" applyFont="1" applyFill="1" applyBorder="1" applyAlignment="1">
      <alignment horizontal="right" vertical="center" indent="2"/>
    </xf>
    <xf numFmtId="14" fontId="0" fillId="3" borderId="0" xfId="0" applyNumberFormat="1" applyAlignment="1">
      <alignment horizontal="right" vertical="center"/>
    </xf>
    <xf numFmtId="0" fontId="5" fillId="2" borderId="0" xfId="1" applyFill="1" applyAlignment="1">
      <alignment horizontal="left" vertical="center"/>
    </xf>
    <xf numFmtId="170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  <xf numFmtId="0" fontId="3" fillId="2" borderId="0" xfId="2" applyFill="1" applyAlignment="1">
      <alignment horizontal="center" vertical="center" wrapText="1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4" builtinId="26" customBuiltin="1"/>
    <cellStyle name="Cálculo" xfId="19" builtinId="22" customBuiltin="1"/>
    <cellStyle name="Célula de Verificação" xfId="21" builtinId="23" customBuiltin="1"/>
    <cellStyle name="Célula Vinculada" xfId="20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7" builtinId="20" customBuiltin="1"/>
    <cellStyle name="Hiperlink" xfId="4" builtinId="8" customBuiltin="1"/>
    <cellStyle name="Hiperlink Visitado" xfId="5" builtinId="9" customBuiltin="1"/>
    <cellStyle name="Moeda" xfId="8" builtinId="4" customBuiltin="1"/>
    <cellStyle name="Moeda [0]" xfId="9" builtinId="7" customBuiltin="1"/>
    <cellStyle name="Neutro" xfId="16" builtinId="28" customBuiltin="1"/>
    <cellStyle name="Normal" xfId="0" builtinId="0" customBuiltin="1"/>
    <cellStyle name="Nota" xfId="11" builtinId="10" customBuiltin="1"/>
    <cellStyle name="Porcentagem" xfId="10" builtinId="5" customBuiltin="1"/>
    <cellStyle name="Ruim" xfId="15" builtinId="27" customBuiltin="1"/>
    <cellStyle name="Saída" xfId="18" builtinId="21" customBuiltin="1"/>
    <cellStyle name="Separador de milhares [0]" xfId="7" builtinId="6" customBuiltin="1"/>
    <cellStyle name="Texto de Aviso" xfId="22" builtinId="11" customBuiltin="1"/>
    <cellStyle name="Texto Explicativo" xfId="23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12" builtinId="18" customBuiltin="1"/>
    <cellStyle name="Título 4" xfId="13" builtinId="19" customBuiltin="1"/>
    <cellStyle name="Total" xfId="24" builtinId="25" customBuiltin="1"/>
    <cellStyle name="Vírgula" xfId="6" builtinId="3" customBuiltin="1"/>
  </cellStyles>
  <dxfs count="27">
    <dxf>
      <numFmt numFmtId="169" formatCode="#,##0.00\ &quot;₽&quot;"/>
      <alignment horizontal="right" vertical="center" textRotation="0" wrapText="0" indent="2" justifyLastLine="0" shrinkToFit="0" readingOrder="0"/>
    </dxf>
    <dxf>
      <numFmt numFmtId="169" formatCode="#,##0.00\ &quot;₽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9" formatCode="#,##0.00\ &quot;₽&quot;"/>
      <alignment horizontal="right" vertical="center" textRotation="0" wrapText="0" indent="2" justifyLastLine="0" shrinkToFit="0" readingOrder="0"/>
    </dxf>
    <dxf>
      <numFmt numFmtId="169" formatCode="#,##0.00\ &quot;₽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₽&quot;"/>
      <alignment horizontal="right" vertical="center" textRotation="0" wrapText="0" indent="2" justifyLastLine="0" shrinkToFit="0" readingOrder="0"/>
    </dxf>
    <dxf>
      <alignment horizontal="right" vertical="center" textRotation="0" wrapText="1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color theme="4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Журнал учета взносов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'Журнал учета взносов'!$G$4</c:f>
              <c:strCache>
                <c:ptCount val="1"/>
                <c:pt idx="0">
                  <c:v>Общая уплаченная сумма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'Журнал учета взносов'!$B$5:$B$12</c:f>
              <c:strCache>
                <c:ptCount val="8"/>
                <c:pt idx="0">
                  <c:v>Имя 1</c:v>
                </c:pt>
                <c:pt idx="1">
                  <c:v>Имя 2</c:v>
                </c:pt>
                <c:pt idx="2">
                  <c:v>Имя 3</c:v>
                </c:pt>
                <c:pt idx="3">
                  <c:v>Имя 4</c:v>
                </c:pt>
                <c:pt idx="4">
                  <c:v>Имя 5</c:v>
                </c:pt>
                <c:pt idx="5">
                  <c:v>Имя 6</c:v>
                </c:pt>
                <c:pt idx="6">
                  <c:v>Имя 7</c:v>
                </c:pt>
                <c:pt idx="7">
                  <c:v>Имя 8</c:v>
                </c:pt>
              </c:strCache>
            </c:strRef>
          </c:cat>
          <c:val>
            <c:numRef>
              <c:f>'Журнал учета взносов'!$G$5:$G$12</c:f>
              <c:numCache>
                <c:formatCode>#,##0.00\ "₽"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'Журнал учета взносов'!$H$4</c:f>
              <c:strCache>
                <c:ptCount val="1"/>
                <c:pt idx="0">
                  <c:v>Всего к оплате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'Журнал учета взносов'!$B$5:$B$12</c:f>
              <c:strCache>
                <c:ptCount val="8"/>
                <c:pt idx="0">
                  <c:v>Имя 1</c:v>
                </c:pt>
                <c:pt idx="1">
                  <c:v>Имя 2</c:v>
                </c:pt>
                <c:pt idx="2">
                  <c:v>Имя 3</c:v>
                </c:pt>
                <c:pt idx="3">
                  <c:v>Имя 4</c:v>
                </c:pt>
                <c:pt idx="4">
                  <c:v>Имя 5</c:v>
                </c:pt>
                <c:pt idx="5">
                  <c:v>Имя 6</c:v>
                </c:pt>
                <c:pt idx="6">
                  <c:v>Имя 7</c:v>
                </c:pt>
                <c:pt idx="7">
                  <c:v>Имя 8</c:v>
                </c:pt>
              </c:strCache>
            </c:strRef>
          </c:cat>
          <c:val>
            <c:numRef>
              <c:f>'Журнал учета взносов'!$H$5:$H$12</c:f>
              <c:numCache>
                <c:formatCode>#,##0.00\ "₽"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,##0.00\ &quot;₽&quot;" sourceLinked="0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0839999790445354"/>
          <c:y val="2.9126213592233011E-2"/>
          <c:w val="0.38398866309376001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&#1057;&#1074;&#1077;&#1076;&#1077;&#1085;&#1080;&#1103; &#1086;&#1073; &#1091;&#1087;&#1083;&#1072;&#1090;&#1077; &#1074;&#1079;&#1085;&#1086;&#1089;&#1086;&#1074;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&#1046;&#1091;&#1088;&#1085;&#1072;&#1083; &#1091;&#1095;&#1077;&#1090;&#1072; &#1074;&#1079;&#1085;&#1086;&#1089;&#1086;&#107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209550</xdr:rowOff>
    </xdr:from>
    <xdr:to>
      <xdr:col>7</xdr:col>
      <xdr:colOff>1038224</xdr:colOff>
      <xdr:row>1</xdr:row>
      <xdr:rowOff>4124325</xdr:rowOff>
    </xdr:to>
    <xdr:graphicFrame macro="">
      <xdr:nvGraphicFramePr>
        <xdr:cNvPr id="3" name="Уплаченные и просроченные суммы" descr="Гистограмма с накоплением, сравнивающая общую уплаченную сумму и сумму, подлежащую оплате, для каждого участника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1076325</xdr:colOff>
      <xdr:row>2</xdr:row>
      <xdr:rowOff>85725</xdr:rowOff>
    </xdr:from>
    <xdr:to>
      <xdr:col>7</xdr:col>
      <xdr:colOff>1304925</xdr:colOff>
      <xdr:row>2</xdr:row>
      <xdr:rowOff>314325</xdr:rowOff>
    </xdr:to>
    <xdr:pic>
      <xdr:nvPicPr>
        <xdr:cNvPr id="4" name="Стрелка вправо" descr="Стрелка вправо">
          <a:hlinkClick xmlns:r="http://schemas.openxmlformats.org/officeDocument/2006/relationships" r:id="rId2" tooltip="Щелкните, чтобы просмотреть сведения об оплате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Стрелка влево" descr="Стрелка влево">
          <a:hlinkClick xmlns:r="http://schemas.openxmlformats.org/officeDocument/2006/relationships" r:id="rId1" tooltip="Щелкните, чтобы просмотреть журнал учета взносов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ЖурналУчетаВзносов" displayName="ЖурналУчетаВзносов" ref="B4:H12" headerRowDxfId="22">
  <autoFilter ref="B4:H12" xr:uid="{00000000-0009-0000-0100-000001000000}"/>
  <tableColumns count="7">
    <tableColumn id="9" xr3:uid="{00000000-0010-0000-0000-000009000000}" name="Имя" totalsRowLabel="Итог" dataDxfId="21" totalsRowDxfId="20"/>
    <tableColumn id="4" xr3:uid="{00000000-0010-0000-0000-000004000000}" name="Электронная почта" dataDxfId="19" totalsRowDxfId="18"/>
    <tableColumn id="7" xr3:uid="{00000000-0010-0000-0000-000007000000}" name="Телефон" dataDxfId="17" totalsRowDxfId="16"/>
    <tableColumn id="1" xr3:uid="{00000000-0010-0000-0000-000001000000}" name="Дата вступления" dataDxfId="15" totalsRowDxfId="14"/>
    <tableColumn id="3" xr3:uid="{00000000-0010-0000-0000-000003000000}" name="Число месяцев участия" dataDxfId="13" totalsRowDxfId="12">
      <calculatedColumnFormula>DATEDIF(ЖурналУчетаВзносов[[#This Row],[Дата вступления]],TODAY(),"m")+1</calculatedColumnFormula>
    </tableColumn>
    <tableColumn id="8" xr3:uid="{00000000-0010-0000-0000-000008000000}" name="Общая уплаченная сумма" dataDxfId="11" totalsRowDxfId="10">
      <calculatedColumnFormula>SUMIF(ДанныеВзносов[Имя],ЖурналУчетаВзносов[[#This Row],[Имя]],ДанныеВзносов[Уплачено])</calculatedColumnFormula>
    </tableColumn>
    <tableColumn id="2" xr3:uid="{00000000-0010-0000-0000-000002000000}" name="Всего к оплате" totalsRowFunction="sum" dataDxfId="9" totalsRowDxfId="8">
      <calculatedColumnFormula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calculatedColumnFormula>
    </tableColumn>
  </tableColumns>
  <tableStyleInfo name="Журнал учета взносов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имя, электронную почту, номер телефона и дату вступления. Общая уплаченная сумма и общая сумма к оплате вычисляются автоматически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ДанныеВзносов" displayName="ДанныеВзносов" ref="B3:D16" headerRowDxfId="7" dataDxfId="6">
  <autoFilter ref="B3:D16" xr:uid="{00000000-0009-0000-0100-000002000000}"/>
  <tableColumns count="3">
    <tableColumn id="1" xr3:uid="{00000000-0010-0000-0100-000001000000}" name="Имя" totalsRowLabel="Итог" dataDxfId="5" totalsRowDxfId="4"/>
    <tableColumn id="3" xr3:uid="{00000000-0010-0000-0100-000003000000}" name="Дата" dataDxfId="3" totalsRowDxfId="2"/>
    <tableColumn id="4" xr3:uid="{00000000-0010-0000-0100-000004000000}" name="Уплачено" totalsRowFunction="sum" dataDxfId="1" totalsRowDxfId="0"/>
  </tableColumns>
  <tableStyleInfo name="Журнал учета взносов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имя, дату и уплаченную сумму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1@domain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30.25" customWidth="1"/>
    <col min="3" max="3" width="30.375" customWidth="1"/>
    <col min="4" max="4" width="16.25" customWidth="1"/>
    <col min="5" max="5" width="19.75" customWidth="1"/>
    <col min="6" max="6" width="24.75" hidden="1" customWidth="1"/>
    <col min="7" max="8" width="19.5" customWidth="1"/>
    <col min="9" max="9" width="2.5" customWidth="1"/>
  </cols>
  <sheetData>
    <row r="1" spans="1:8" ht="48.75" customHeight="1" x14ac:dyDescent="0.2">
      <c r="A1" s="2"/>
      <c r="B1" s="21" t="s">
        <v>0</v>
      </c>
      <c r="C1" s="21"/>
      <c r="D1" s="21"/>
      <c r="E1" s="21"/>
      <c r="F1" s="21"/>
      <c r="G1" s="21"/>
      <c r="H1" s="21"/>
    </row>
    <row r="2" spans="1:8" ht="339" customHeight="1" x14ac:dyDescent="0.2">
      <c r="A2" s="2"/>
      <c r="B2" s="25" t="s">
        <v>1</v>
      </c>
      <c r="C2" s="25"/>
      <c r="D2" s="25"/>
      <c r="E2" s="25"/>
      <c r="F2" s="25"/>
      <c r="G2" s="25"/>
      <c r="H2" s="25"/>
    </row>
    <row r="3" spans="1:8" ht="30" customHeight="1" x14ac:dyDescent="0.2">
      <c r="A3" s="2"/>
      <c r="B3" s="6" t="s">
        <v>2</v>
      </c>
      <c r="C3" s="22">
        <v>15</v>
      </c>
      <c r="D3" s="22"/>
      <c r="E3" s="22"/>
      <c r="F3" s="3"/>
      <c r="G3" s="23" t="s">
        <v>32</v>
      </c>
      <c r="H3" s="23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26</v>
      </c>
      <c r="H4" s="10" t="s">
        <v>27</v>
      </c>
    </row>
    <row r="5" spans="1:8" ht="30" customHeight="1" x14ac:dyDescent="0.2">
      <c r="A5" s="2"/>
      <c r="B5" s="7" t="s">
        <v>4</v>
      </c>
      <c r="C5" s="17" t="s">
        <v>14</v>
      </c>
      <c r="D5" s="15" t="s">
        <v>23</v>
      </c>
      <c r="E5" s="20">
        <f ca="1">TODAY()-90</f>
        <v>43516</v>
      </c>
      <c r="F5" s="5">
        <f ca="1">DATEDIF(ЖурналУчетаВзносов[[#This Row],[Дата вступления]],TODAY(),"m")+1</f>
        <v>4</v>
      </c>
      <c r="G5" s="19">
        <f>SUMIF(ДанныеВзносов[Имя],ЖурналУчетаВзносов[[#This Row],[Имя]],ДанныеВзносов[Уплачено])</f>
        <v>45</v>
      </c>
      <c r="H5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15</v>
      </c>
    </row>
    <row r="6" spans="1:8" ht="30" customHeight="1" x14ac:dyDescent="0.2">
      <c r="A6" s="2"/>
      <c r="B6" s="7" t="s">
        <v>5</v>
      </c>
      <c r="C6" s="17" t="s">
        <v>15</v>
      </c>
      <c r="D6" s="15" t="s">
        <v>23</v>
      </c>
      <c r="E6" s="20">
        <f t="shared" ref="E6:E7" ca="1" si="0">TODAY()-90</f>
        <v>43516</v>
      </c>
      <c r="F6" s="5">
        <f ca="1">DATEDIF(ЖурналУчетаВзносов[[#This Row],[Дата вступления]],TODAY(),"m")+1</f>
        <v>4</v>
      </c>
      <c r="G6" s="19">
        <f>SUMIF(ДанныеВзносов[Имя],ЖурналУчетаВзносов[[#This Row],[Имя]],ДанныеВзносов[Уплачено])</f>
        <v>30</v>
      </c>
      <c r="H6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30</v>
      </c>
    </row>
    <row r="7" spans="1:8" ht="30" customHeight="1" x14ac:dyDescent="0.2">
      <c r="A7" s="2"/>
      <c r="B7" s="7" t="s">
        <v>6</v>
      </c>
      <c r="C7" s="17" t="s">
        <v>16</v>
      </c>
      <c r="D7" s="15" t="s">
        <v>23</v>
      </c>
      <c r="E7" s="20">
        <f t="shared" ca="1" si="0"/>
        <v>43516</v>
      </c>
      <c r="F7" s="5">
        <f ca="1">DATEDIF(ЖурналУчетаВзносов[[#This Row],[Дата вступления]],TODAY(),"m")+1</f>
        <v>4</v>
      </c>
      <c r="G7" s="19">
        <f>SUMIF(ДанныеВзносов[Имя],ЖурналУчетаВзносов[[#This Row],[Имя]],ДанныеВзносов[Уплачено])</f>
        <v>15</v>
      </c>
      <c r="H7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45</v>
      </c>
    </row>
    <row r="8" spans="1:8" ht="30" customHeight="1" x14ac:dyDescent="0.2">
      <c r="A8" s="2"/>
      <c r="B8" s="7" t="s">
        <v>7</v>
      </c>
      <c r="C8" s="17" t="s">
        <v>17</v>
      </c>
      <c r="D8" s="15" t="s">
        <v>23</v>
      </c>
      <c r="E8" s="20">
        <f ca="1">TODAY()-60</f>
        <v>43546</v>
      </c>
      <c r="F8" s="5">
        <f ca="1">DATEDIF(ЖурналУчетаВзносов[[#This Row],[Дата вступления]],TODAY(),"m")+1</f>
        <v>2</v>
      </c>
      <c r="G8" s="19">
        <f>SUMIF(ДанныеВзносов[Имя],ЖурналУчетаВзносов[[#This Row],[Имя]],ДанныеВзносов[Уплачено])</f>
        <v>30</v>
      </c>
      <c r="H8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0</v>
      </c>
    </row>
    <row r="9" spans="1:8" ht="30" customHeight="1" x14ac:dyDescent="0.2">
      <c r="A9" s="2"/>
      <c r="B9" s="7" t="s">
        <v>8</v>
      </c>
      <c r="C9" s="17" t="s">
        <v>18</v>
      </c>
      <c r="D9" s="15" t="s">
        <v>23</v>
      </c>
      <c r="E9" s="20">
        <f ca="1">TODAY()-60</f>
        <v>43546</v>
      </c>
      <c r="F9" s="5">
        <f ca="1">DATEDIF(ЖурналУчетаВзносов[[#This Row],[Дата вступления]],TODAY(),"m")+1</f>
        <v>2</v>
      </c>
      <c r="G9" s="19">
        <f>SUMIF(ДанныеВзносов[Имя],ЖурналУчетаВзносов[[#This Row],[Имя]],ДанныеВзносов[Уплачено])</f>
        <v>30</v>
      </c>
      <c r="H9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0</v>
      </c>
    </row>
    <row r="10" spans="1:8" ht="30" customHeight="1" x14ac:dyDescent="0.2">
      <c r="A10" s="2"/>
      <c r="B10" s="7" t="s">
        <v>9</v>
      </c>
      <c r="C10" s="17" t="s">
        <v>19</v>
      </c>
      <c r="D10" s="15" t="s">
        <v>23</v>
      </c>
      <c r="E10" s="20">
        <f ca="1">TODAY()-60</f>
        <v>43546</v>
      </c>
      <c r="F10" s="5">
        <f ca="1">DATEDIF(ЖурналУчетаВзносов[[#This Row],[Дата вступления]],TODAY(),"m")+1</f>
        <v>2</v>
      </c>
      <c r="G10" s="19">
        <f>SUMIF(ДанныеВзносов[Имя],ЖурналУчетаВзносов[[#This Row],[Имя]],ДанныеВзносов[Уплачено])</f>
        <v>30</v>
      </c>
      <c r="H10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0</v>
      </c>
    </row>
    <row r="11" spans="1:8" ht="30" customHeight="1" x14ac:dyDescent="0.2">
      <c r="A11" s="2"/>
      <c r="B11" s="7" t="s">
        <v>10</v>
      </c>
      <c r="C11" s="17" t="s">
        <v>20</v>
      </c>
      <c r="D11" s="15" t="s">
        <v>23</v>
      </c>
      <c r="E11" s="20">
        <f ca="1">TODAY()-30</f>
        <v>43576</v>
      </c>
      <c r="F11" s="5">
        <f ca="1">DATEDIF(ЖурналУчетаВзносов[[#This Row],[Дата вступления]],TODAY(),"m")+1</f>
        <v>2</v>
      </c>
      <c r="G11" s="19">
        <f>SUMIF(ДанныеВзносов[Имя],ЖурналУчетаВзносов[[#This Row],[Имя]],ДанныеВзносов[Уплачено])</f>
        <v>15</v>
      </c>
      <c r="H11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15</v>
      </c>
    </row>
    <row r="12" spans="1:8" ht="30" customHeight="1" x14ac:dyDescent="0.2">
      <c r="A12" s="2"/>
      <c r="B12" s="7" t="s">
        <v>11</v>
      </c>
      <c r="C12" s="17" t="s">
        <v>21</v>
      </c>
      <c r="D12" s="15" t="s">
        <v>23</v>
      </c>
      <c r="E12" s="20">
        <f ca="1">TODAY()-30</f>
        <v>43576</v>
      </c>
      <c r="F12" s="5">
        <f ca="1">DATEDIF(ЖурналУчетаВзносов[[#This Row],[Дата вступления]],TODAY(),"m")+1</f>
        <v>2</v>
      </c>
      <c r="G12" s="19">
        <f>SUMIF(ДанныеВзносов[Имя],ЖурналУчетаВзносов[[#This Row],[Имя]],ДанныеВзносов[Уплачено])</f>
        <v>15</v>
      </c>
      <c r="H12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15</v>
      </c>
    </row>
    <row r="13" spans="1:8" ht="30" customHeight="1" x14ac:dyDescent="0.2">
      <c r="B13" t="s">
        <v>12</v>
      </c>
    </row>
  </sheetData>
  <mergeCells count="4">
    <mergeCell ref="B1:H1"/>
    <mergeCell ref="B2:H2"/>
    <mergeCell ref="C3:E3"/>
    <mergeCell ref="G3:H3"/>
  </mergeCells>
  <conditionalFormatting sqref="H5:H12">
    <cfRule type="expression" dxfId="23" priority="1">
      <formula>$H5&gt;0</formula>
    </cfRule>
  </conditionalFormatting>
  <dataValidations count="11">
    <dataValidation allowBlank="1" showInputMessage="1" showErrorMessage="1" prompt="Создайте в этой книге журнал учета клубных взносов. Введите сведения в таблицу учета взносов на этом листе. Диаграмма находится в ячейке B2. Щелкните ячейку G3, чтобы перейти на лист сведений о платежах" sqref="A1" xr:uid="{00000000-0002-0000-0000-000000000000}"/>
    <dataValidation allowBlank="1" showInputMessage="1" showErrorMessage="1" prompt="В этой ячейке указывается заголовок листа. Введите ежемесячную общую сумму к оплате в ячейке C3 и сведения об участниках клуба в таблице, начиная с ячейки B4" sqref="B1:H1" xr:uid="{00000000-0002-0000-0000-000001000000}"/>
    <dataValidation allowBlank="1" showInputMessage="1" showErrorMessage="1" prompt="Введите ежемесячную общую сумму к оплате в ячейке справа" sqref="B3" xr:uid="{00000000-0002-0000-0000-000002000000}"/>
    <dataValidation allowBlank="1" showInputMessage="1" showErrorMessage="1" prompt="Введите ежемесячную общую сумму к оплате в этой ячейке" sqref="C3:E3" xr:uid="{00000000-0002-0000-0000-000003000000}"/>
    <dataValidation allowBlank="1" showInputMessage="1" showErrorMessage="1" prompt="В столбце под этим заголовком введите имя. Для поиска конкретных записей используйте фильтры в заголовках столбцов" sqref="B4" xr:uid="{00000000-0002-0000-0000-000004000000}"/>
    <dataValidation allowBlank="1" showInputMessage="1" showErrorMessage="1" prompt="В столбце под этим заголовком введите адрес электронной почты" sqref="C4" xr:uid="{00000000-0002-0000-0000-000005000000}"/>
    <dataValidation allowBlank="1" showInputMessage="1" showErrorMessage="1" prompt="В столбце под этим заголовком введите номер телефона" sqref="D4" xr:uid="{00000000-0002-0000-0000-000006000000}"/>
    <dataValidation allowBlank="1" showInputMessage="1" showErrorMessage="1" prompt="В столбце под этим заголовком введите дату вступления" sqref="E4" xr:uid="{00000000-0002-0000-0000-000007000000}"/>
    <dataValidation allowBlank="1" showInputMessage="1" showErrorMessage="1" prompt="В столбце под этим заголовком автоматически рассчитывается общая уплаченная сумма" sqref="G4" xr:uid="{00000000-0002-0000-0000-000008000000}"/>
    <dataValidation allowBlank="1" showInputMessage="1" showErrorMessage="1" prompt="В столбце под этим заголовком автоматически рассчитывается общая сумма к оплате" sqref="H4" xr:uid="{00000000-0002-0000-0000-000009000000}"/>
    <dataValidation allowBlank="1" showInputMessage="1" showErrorMessage="1" prompt="Ссылка для перехода к сведениям об уплате взносов. Щелкните ее, чтобы ввести отдельные платежи на листе &quot;Сведения об уплате взносов&quot;" sqref="G3:H3" xr:uid="{00000000-0002-0000-0000-00000A000000}"/>
  </dataValidations>
  <hyperlinks>
    <hyperlink ref="C5" r:id="rId1" xr:uid="{00000000-0004-0000-0000-000000000000}"/>
    <hyperlink ref="G3" location="'Сведения об уплате взносов'!A1" tooltip="Щелкните, чтобы перейти на лист сведений о платежах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5.5" customWidth="1"/>
    <col min="4" max="4" width="16.5" customWidth="1"/>
    <col min="5" max="5" width="2.5" customWidth="1"/>
  </cols>
  <sheetData>
    <row r="1" spans="1:5" ht="48.75" customHeight="1" x14ac:dyDescent="0.2">
      <c r="A1" s="1"/>
      <c r="B1" s="24" t="s">
        <v>28</v>
      </c>
      <c r="C1" s="24"/>
      <c r="D1" s="24"/>
      <c r="E1" s="24"/>
    </row>
    <row r="2" spans="1:5" ht="30" customHeight="1" x14ac:dyDescent="0.2">
      <c r="A2" s="1"/>
      <c r="B2" s="11" t="s">
        <v>31</v>
      </c>
      <c r="C2" s="13"/>
      <c r="D2" s="18"/>
      <c r="E2" t="s">
        <v>12</v>
      </c>
    </row>
    <row r="3" spans="1:5" ht="30" customHeight="1" x14ac:dyDescent="0.2">
      <c r="A3" s="1"/>
      <c r="B3" s="9" t="s">
        <v>3</v>
      </c>
      <c r="C3" s="14" t="s">
        <v>29</v>
      </c>
      <c r="D3" s="10" t="s">
        <v>30</v>
      </c>
    </row>
    <row r="4" spans="1:5" ht="30" customHeight="1" x14ac:dyDescent="0.2">
      <c r="A4" s="1"/>
      <c r="B4" s="7" t="s">
        <v>4</v>
      </c>
      <c r="C4" s="4">
        <f ca="1">TODAY()-90</f>
        <v>43516</v>
      </c>
      <c r="D4" s="19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43516</v>
      </c>
      <c r="D5" s="19">
        <v>30</v>
      </c>
    </row>
    <row r="6" spans="1:5" ht="30" customHeight="1" x14ac:dyDescent="0.2">
      <c r="A6" s="1"/>
      <c r="B6" s="7" t="s">
        <v>6</v>
      </c>
      <c r="C6" s="4">
        <f ca="1">TODAY()-60</f>
        <v>43546</v>
      </c>
      <c r="D6" s="19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43546</v>
      </c>
      <c r="D7" s="19">
        <v>15</v>
      </c>
    </row>
    <row r="8" spans="1:5" ht="30" customHeight="1" x14ac:dyDescent="0.2">
      <c r="A8" s="1"/>
      <c r="B8" s="7" t="s">
        <v>7</v>
      </c>
      <c r="C8" s="4">
        <f t="shared" ca="1" si="1"/>
        <v>43546</v>
      </c>
      <c r="D8" s="19">
        <v>15</v>
      </c>
    </row>
    <row r="9" spans="1:5" ht="30" customHeight="1" x14ac:dyDescent="0.2">
      <c r="A9" s="1"/>
      <c r="B9" s="7" t="s">
        <v>8</v>
      </c>
      <c r="C9" s="4">
        <f t="shared" ca="1" si="1"/>
        <v>43546</v>
      </c>
      <c r="D9" s="19">
        <v>15</v>
      </c>
    </row>
    <row r="10" spans="1:5" ht="30" customHeight="1" x14ac:dyDescent="0.2">
      <c r="A10" s="1"/>
      <c r="B10" s="7" t="s">
        <v>9</v>
      </c>
      <c r="C10" s="4">
        <f t="shared" ca="1" si="1"/>
        <v>43546</v>
      </c>
      <c r="D10" s="19">
        <v>15</v>
      </c>
    </row>
    <row r="11" spans="1:5" ht="30" customHeight="1" x14ac:dyDescent="0.2">
      <c r="A11" s="1"/>
      <c r="B11" s="7" t="s">
        <v>4</v>
      </c>
      <c r="C11" s="4">
        <f ca="1">TODAY()-30</f>
        <v>43576</v>
      </c>
      <c r="D11" s="19">
        <v>15</v>
      </c>
    </row>
    <row r="12" spans="1:5" ht="30" customHeight="1" x14ac:dyDescent="0.2">
      <c r="A12" s="1"/>
      <c r="B12" s="7" t="s">
        <v>7</v>
      </c>
      <c r="C12" s="4">
        <f t="shared" ref="C12:C16" ca="1" si="2">TODAY()-30</f>
        <v>43576</v>
      </c>
      <c r="D12" s="19">
        <v>15</v>
      </c>
    </row>
    <row r="13" spans="1:5" ht="30" customHeight="1" x14ac:dyDescent="0.2">
      <c r="A13" s="1"/>
      <c r="B13" s="7" t="s">
        <v>8</v>
      </c>
      <c r="C13" s="4">
        <f t="shared" ca="1" si="2"/>
        <v>43576</v>
      </c>
      <c r="D13" s="19">
        <v>15</v>
      </c>
    </row>
    <row r="14" spans="1:5" ht="30" customHeight="1" x14ac:dyDescent="0.2">
      <c r="A14" s="1"/>
      <c r="B14" s="7" t="s">
        <v>9</v>
      </c>
      <c r="C14" s="4">
        <f t="shared" ca="1" si="2"/>
        <v>43576</v>
      </c>
      <c r="D14" s="19">
        <v>15</v>
      </c>
    </row>
    <row r="15" spans="1:5" ht="30" customHeight="1" x14ac:dyDescent="0.2">
      <c r="A15" s="1"/>
      <c r="B15" s="7" t="s">
        <v>10</v>
      </c>
      <c r="C15" s="4">
        <f t="shared" ca="1" si="2"/>
        <v>43576</v>
      </c>
      <c r="D15" s="19">
        <v>15</v>
      </c>
    </row>
    <row r="16" spans="1:5" ht="30" customHeight="1" x14ac:dyDescent="0.2">
      <c r="A16" s="1"/>
      <c r="B16" s="7" t="s">
        <v>11</v>
      </c>
      <c r="C16" s="4">
        <f t="shared" ca="1" si="2"/>
        <v>43576</v>
      </c>
      <c r="D16" s="19">
        <v>15</v>
      </c>
    </row>
  </sheetData>
  <mergeCells count="1">
    <mergeCell ref="B1:E1"/>
  </mergeCells>
  <dataValidations count="6">
    <dataValidation allowBlank="1" showInputMessage="1" showErrorMessage="1" prompt="Введите сведения об уплате взносов в таблицу сведений о взносах на этом листе. Щелкните ячейку B2, чтобы перейти на лист &quot;Журнал учета взносов&quot;" sqref="A1" xr:uid="{00000000-0002-0000-0100-000000000000}"/>
    <dataValidation allowBlank="1" showInputMessage="1" showErrorMessage="1" prompt="В этой ячейке указывается заголовок листа." sqref="B1:E1" xr:uid="{00000000-0002-0000-0100-000001000000}"/>
    <dataValidation allowBlank="1" showInputMessage="1" showErrorMessage="1" prompt="В столбце под этим заголовком введите имя. Для поиска конкретных записей используйте фильтры в заголовках столбцов" sqref="B3" xr:uid="{00000000-0002-0000-0100-000002000000}"/>
    <dataValidation allowBlank="1" showInputMessage="1" showErrorMessage="1" prompt="В столбце под этим заголовком введите дату" sqref="C3" xr:uid="{00000000-0002-0000-0100-000003000000}"/>
    <dataValidation allowBlank="1" showInputMessage="1" showErrorMessage="1" prompt="В столбце под этим заголовком введите уплаченную сумму" sqref="D3" xr:uid="{00000000-0002-0000-0100-000004000000}"/>
    <dataValidation allowBlank="1" showInputMessage="1" showErrorMessage="1" prompt="Ссылка для перехода к листу &quot;Журнал учета взносов&quot;. Отслеживайте взносы участников и общие уплаченные суммы на листе &quot;Журнал учета взносов&quot;" sqref="B2" xr:uid="{00000000-0002-0000-0100-000005000000}"/>
  </dataValidations>
  <hyperlinks>
    <hyperlink ref="B2" location="'Журнал учета взносов'!A1" tooltip="Щелкните, чтобы перейти на лист &quot;Журнал учета взносов&quot;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Журнал учета взносов</vt:lpstr>
      <vt:lpstr>Сведения об уплате взносов</vt:lpstr>
      <vt:lpstr>'Журнал учета взносов'!Titulos_de_impressao</vt:lpstr>
      <vt:lpstr>'Сведения об уплате взносов'!Titulos_de_impressao</vt:lpstr>
      <vt:lpstr>МесячныеВзносы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2019-05-21T09:39:58Z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