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31.xml" ContentType="application/vnd.openxmlformats-officedocument.spreadsheetml.worksheet+xml"/>
  <Override PartName="/xl/tables/table11.xml" ContentType="application/vnd.openxmlformats-officedocument.spreadsheetml.table+xml"/>
  <Override PartName="/xl/drawings/drawing31.xml" ContentType="application/vnd.openxmlformats-officedocument.drawing+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2.xml" ContentType="application/vnd.openxmlformats-officedocument.spreadsheetml.worksheet+xml"/>
  <Override PartName="/xl/drawings/drawing22.xml" ContentType="application/vnd.openxmlformats-officedocument.drawing+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1.xml" ContentType="application/vnd.ms-excel.slicer+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worksheets/sheet44.xml" ContentType="application/vnd.openxmlformats-officedocument.spreadsheetml.worksheet+xml"/>
  <Override PartName="/xl/drawings/drawing44.xml" ContentType="application/vnd.openxmlformats-officedocument.drawing+xml"/>
  <Override PartName="/xl/pivotTables/pivotTable22.xml" ContentType="application/vnd.openxmlformats-officedocument.spreadsheetml.pivotTable+xml"/>
  <Override PartName="/xl/tables/table22.xml" ContentType="application/vnd.openxmlformats-officedocument.spreadsheetml.table+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hidePivotFieldList="1" refreshAllConnections="1"/>
  <xr:revisionPtr revIDLastSave="0" documentId="13_ncr:1_{3CE1152D-31EA-420C-90D2-E303575CAD0F}" xr6:coauthVersionLast="47" xr6:coauthVersionMax="47" xr10:uidLastSave="{00000000-0000-0000-0000-000000000000}"/>
  <bookViews>
    <workbookView xWindow="-120" yWindow="-120" windowWidth="29040" windowHeight="17640" xr2:uid="{00000000-000D-0000-FFFF-FFFF00000000}"/>
  </bookViews>
  <sheets>
    <sheet name="Prezentare Generală Bugetului" sheetId="4" r:id="rId1"/>
    <sheet name="Rezumatul Bugetului" sheetId="2" r:id="rId2"/>
    <sheet name="Cheltuieli Lunare" sheetId="3" r:id="rId3"/>
    <sheet name="Date Suplimentare" sheetId="5" r:id="rId4"/>
  </sheets>
  <definedNames>
    <definedName name="Cheltuieli_Preconizate">'Prezentare Generală Bugetului'!$F$8</definedName>
    <definedName name="Cheltuieli_Reale">'Prezentare Generală Bugetului'!$G$8</definedName>
    <definedName name="Listă_Categorii">Tabel_Listă_Categorii[Pentru a adăuga o categorie, tastați mai jos]</definedName>
    <definedName name="_xlnm.Print_Titles" localSheetId="2">'Cheltuieli Lunare'!$1:$2</definedName>
    <definedName name="Slicer_Categorie">#N/A</definedName>
    <definedName name="Venit_Preconizat">'Prezentare Generală Bugetului'!$C$11</definedName>
    <definedName name="Venit_Real">'Prezentare Generală Bugetului'!$D$11</definedName>
  </definedNames>
  <calcPr calcId="191029"/>
  <pivotCaches>
    <pivotCache cacheId="155"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3" l="1"/>
  <c r="F8" i="3"/>
  <c r="G61" i="3"/>
  <c r="G8" i="4"/>
  <c r="F8" i="4"/>
  <c r="D11" i="4"/>
  <c r="C11" i="4"/>
  <c r="D3" i="4" s="1"/>
  <c r="F4" i="3"/>
  <c r="G3" i="3"/>
  <c r="G4" i="3"/>
  <c r="G5" i="3"/>
  <c r="G6" i="3"/>
  <c r="G7"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7" i="3"/>
  <c r="F6" i="3"/>
  <c r="F5" i="3"/>
  <c r="F3" i="3"/>
  <c r="D4" i="4" l="1"/>
  <c r="D5" i="4" s="1"/>
</calcChain>
</file>

<file path=xl/sharedStrings.xml><?xml version="1.0" encoding="utf-8"?>
<sst xmlns="http://schemas.openxmlformats.org/spreadsheetml/2006/main" count="207" uniqueCount="98">
  <si>
    <t>Sold</t>
  </si>
  <si>
    <t>Sold estimat</t>
  </si>
  <si>
    <t xml:space="preserve">Sold real </t>
  </si>
  <si>
    <t>Diferență</t>
  </si>
  <si>
    <t>Venit</t>
  </si>
  <si>
    <t>Venit 1</t>
  </si>
  <si>
    <t>Venit 2</t>
  </si>
  <si>
    <t>Venit suplimentar</t>
  </si>
  <si>
    <t>Venit total</t>
  </si>
  <si>
    <t>Defalcarea cheltuielilor reale</t>
  </si>
  <si>
    <t>Estimat</t>
  </si>
  <si>
    <t>Real</t>
  </si>
  <si>
    <t>Estimat minus cheltuieli</t>
  </si>
  <si>
    <t>Real minus cheltuieli</t>
  </si>
  <si>
    <t>Real minus estimat</t>
  </si>
  <si>
    <t>Cheltuieli</t>
  </si>
  <si>
    <t xml:space="preserve"> </t>
  </si>
  <si>
    <t>Rezumatul bugetului</t>
  </si>
  <si>
    <t>Categorii</t>
  </si>
  <si>
    <t>Copii</t>
  </si>
  <si>
    <t>Activități extracuriculare</t>
  </si>
  <si>
    <t>Medicale</t>
  </si>
  <si>
    <t>Rechizite școlare</t>
  </si>
  <si>
    <t>Taxe școlare</t>
  </si>
  <si>
    <t>Concerte</t>
  </si>
  <si>
    <t>Teatru live</t>
  </si>
  <si>
    <t>Filme</t>
  </si>
  <si>
    <t>Muzică (CD-uri, descărcări etc.)</t>
  </si>
  <si>
    <t>Evenimente sportive</t>
  </si>
  <si>
    <t>Video/DVD (achiziții)</t>
  </si>
  <si>
    <t>Video/DVD (închirieri)</t>
  </si>
  <si>
    <t>Alimente</t>
  </si>
  <si>
    <t>Cadouri și caritate</t>
  </si>
  <si>
    <t>Locuință</t>
  </si>
  <si>
    <t>Asigurare</t>
  </si>
  <si>
    <t>Împrumuturi</t>
  </si>
  <si>
    <t>Îngrijire personală</t>
  </si>
  <si>
    <t>Animale de casă</t>
  </si>
  <si>
    <t>Taxe</t>
  </si>
  <si>
    <t>Transport</t>
  </si>
  <si>
    <t>Economii</t>
  </si>
  <si>
    <t>Cont de investiții</t>
  </si>
  <si>
    <t>Cont pensionare</t>
  </si>
  <si>
    <t xml:space="preserve">Costul estimat </t>
  </si>
  <si>
    <t xml:space="preserve">Costul real </t>
  </si>
  <si>
    <t xml:space="preserve">Diferență </t>
  </si>
  <si>
    <t>Descriere</t>
  </si>
  <si>
    <t>Masă în oraș</t>
  </si>
  <si>
    <t>Articole de băcănie</t>
  </si>
  <si>
    <t>Caritate 1</t>
  </si>
  <si>
    <t>Caritate 2</t>
  </si>
  <si>
    <t>Cadou 1</t>
  </si>
  <si>
    <t>Cadou 2</t>
  </si>
  <si>
    <t>Cablu/satelit</t>
  </si>
  <si>
    <t>Curent electric</t>
  </si>
  <si>
    <t>Gaze</t>
  </si>
  <si>
    <t>Servicii de curățenie a casei</t>
  </si>
  <si>
    <t>Întreținere</t>
  </si>
  <si>
    <t>Credit ipotecar sau chirie</t>
  </si>
  <si>
    <t>Gaze naturale/petrol</t>
  </si>
  <si>
    <t>Servicii online/internet</t>
  </si>
  <si>
    <t>Telefon (mobil)</t>
  </si>
  <si>
    <t>Telefon (acasă)</t>
  </si>
  <si>
    <t>Consumabile</t>
  </si>
  <si>
    <t>Eliminare și reciclare deșeuri</t>
  </si>
  <si>
    <t>Apă și canalizare</t>
  </si>
  <si>
    <t>Sănătate</t>
  </si>
  <si>
    <t>Domiciliu</t>
  </si>
  <si>
    <t>Viață</t>
  </si>
  <si>
    <t>Card de credit 1</t>
  </si>
  <si>
    <t>Card de credit 2</t>
  </si>
  <si>
    <t>Card de credit 3</t>
  </si>
  <si>
    <t>Personal</t>
  </si>
  <si>
    <t>Student</t>
  </si>
  <si>
    <t>Îmbrăcăminte</t>
  </si>
  <si>
    <t>Curățătorie</t>
  </si>
  <si>
    <t>Păr/unghii</t>
  </si>
  <si>
    <t>Club de sănătate</t>
  </si>
  <si>
    <t>Îngrijire</t>
  </si>
  <si>
    <t>Jucării</t>
  </si>
  <si>
    <t>Regional</t>
  </si>
  <si>
    <t>Local</t>
  </si>
  <si>
    <t>Județ</t>
  </si>
  <si>
    <t>Tarif autobuz/taxi</t>
  </si>
  <si>
    <t>Benzină</t>
  </si>
  <si>
    <t xml:space="preserve">Licențiere </t>
  </si>
  <si>
    <t>Taxe de parcare</t>
  </si>
  <si>
    <t>Plată vehicul</t>
  </si>
  <si>
    <t>Categorie</t>
  </si>
  <si>
    <t>Distracție</t>
  </si>
  <si>
    <t>Costul estimat</t>
  </si>
  <si>
    <t>Costul real</t>
  </si>
  <si>
    <t>Prezentare generală a costurilor reale</t>
  </si>
  <si>
    <t>Raport PivotTable pentru diagrama Buget</t>
  </si>
  <si>
    <t>Listă de categorii</t>
  </si>
  <si>
    <t>Pentru a adăuga o categorie, tastați mai jos</t>
  </si>
  <si>
    <t xml:space="preserve">Cost </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</si>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</sst>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164" formatCode="&quot;$&quot;#,##0"/>
    <numFmt numFmtId="165" formatCode="#,##0\ [$lei-418];[Red]\-#,##0\ [$lei-418]"/>
    <numFmt numFmtId="166" formatCode="#,##0\ [$lei-418]"/>
  </numFmts>
  <fonts count="38" x14ac:knownFonts="1">
    <font>
      <sz val="11"/>
      <color theme="1"/>
      <name val="Arial"/>
      <family val="2"/>
      <charset val="238"/>
    </font>
    <font>
      <sz val="11"/>
      <color theme="1"/>
      <name val="Corbel"/>
      <family val="2"/>
    </font>
    <font>
      <sz val="28"/>
      <color theme="1"/>
      <name val="Franklin Gothic Book"/>
      <family val="2"/>
    </font>
    <font>
      <sz val="14"/>
      <color theme="1"/>
      <name val="Corbel"/>
      <family val="2"/>
    </font>
    <font>
      <sz val="10"/>
      <color theme="1"/>
      <name val="Malgun Gothic"/>
      <family val="2"/>
    </font>
    <font>
      <sz val="9"/>
      <color theme="1"/>
      <name val="Malgun Gothic"/>
      <family val="2"/>
    </font>
    <font>
      <sz val="16"/>
      <color theme="4" tint="-0.249977111117893"/>
      <name val="Corbel"/>
      <family val="2"/>
    </font>
    <font>
      <sz val="12"/>
      <color theme="1"/>
      <name val="Malgun Gothic"/>
      <family val="2"/>
    </font>
    <font>
      <sz val="11"/>
      <color theme="1" tint="0.249977111117893"/>
      <name val="Corbel"/>
      <family val="2"/>
    </font>
    <font>
      <sz val="24"/>
      <color theme="9" tint="-0.499984740745262"/>
      <name val="Franklin Gothic Book"/>
      <family val="2"/>
    </font>
    <font>
      <sz val="11"/>
      <color theme="1" tint="0.249977111117893"/>
      <name val="Malgun Gothic"/>
      <family val="2"/>
      <scheme val="minor"/>
    </font>
    <font>
      <sz val="14"/>
      <color theme="9" tint="-0.499984740745262"/>
      <name val="Franklin Gothic Medium"/>
      <family val="2"/>
      <scheme val="major"/>
    </font>
    <font>
      <sz val="11"/>
      <color theme="9" tint="-0.499984740745262"/>
      <name val="Franklin Gothic Medium"/>
      <family val="2"/>
      <scheme val="major"/>
    </font>
    <font>
      <sz val="8"/>
      <color theme="1" tint="0.249977111117893"/>
      <name val="Franklin Gothic Medium"/>
      <family val="2"/>
      <scheme val="major"/>
    </font>
    <font>
      <sz val="14"/>
      <color theme="9" tint="-0.499984740745262"/>
      <name val="Corbel"/>
      <family val="2"/>
    </font>
    <font>
      <sz val="14"/>
      <color theme="9" tint="-0.499984740745262"/>
      <name val="Malgun Gothic"/>
      <family val="2"/>
    </font>
    <font>
      <sz val="10"/>
      <color theme="1"/>
      <name val="Arial"/>
      <family val="2"/>
      <charset val="238"/>
    </font>
    <font>
      <sz val="9"/>
      <color theme="1"/>
      <name val="Arial"/>
      <family val="2"/>
      <charset val="238"/>
    </font>
    <font>
      <b/>
      <sz val="9"/>
      <color theme="9" tint="-0.499984740745262"/>
      <name val="Arial"/>
      <family val="2"/>
      <charset val="238"/>
    </font>
    <font>
      <sz val="9"/>
      <color theme="1" tint="0.249977111117893"/>
      <name val="Arial"/>
      <family val="2"/>
      <charset val="238"/>
    </font>
    <font>
      <sz val="8"/>
      <color theme="1"/>
      <name val="Arial"/>
      <family val="2"/>
      <charset val="238"/>
    </font>
    <font>
      <sz val="12"/>
      <color theme="1"/>
      <name val="Arial"/>
      <family val="2"/>
      <charset val="238"/>
    </font>
    <font>
      <sz val="9"/>
      <color theme="9" tint="-0.499984740745262"/>
      <name val="Arial"/>
      <family val="2"/>
      <charset val="238"/>
    </font>
    <font>
      <sz val="10"/>
      <color theme="4" tint="-0.249977111117893"/>
      <name val="Arial"/>
      <family val="2"/>
      <charset val="238"/>
    </font>
    <font>
      <sz val="28"/>
      <color theme="4" tint="-0.499984740745262"/>
      <name val="Times New Roman"/>
      <family val="1"/>
      <charset val="238"/>
    </font>
    <font>
      <sz val="14"/>
      <color theme="1"/>
      <name val="Times New Roman"/>
      <family val="1"/>
      <charset val="238"/>
    </font>
    <font>
      <sz val="11"/>
      <color theme="1"/>
      <name val="Times New Roman"/>
      <family val="1"/>
      <charset val="238"/>
    </font>
    <font>
      <sz val="11"/>
      <color theme="1" tint="0.249977111117893"/>
      <name val="Arial"/>
      <family val="2"/>
      <charset val="238"/>
    </font>
    <font>
      <sz val="16"/>
      <color theme="1" tint="0.249977111117893"/>
      <name val="Arial"/>
      <family val="2"/>
      <charset val="238"/>
    </font>
    <font>
      <sz val="11"/>
      <color theme="9" tint="-0.249977111117893"/>
      <name val="Arial"/>
      <family val="2"/>
      <charset val="238"/>
    </font>
    <font>
      <sz val="10"/>
      <color theme="9" tint="-0.249977111117893"/>
      <name val="Arial"/>
      <family val="2"/>
      <charset val="238"/>
    </font>
    <font>
      <sz val="14"/>
      <color theme="1" tint="0.249977111117893"/>
      <name val="Arial"/>
      <family val="2"/>
      <charset val="238"/>
    </font>
    <font>
      <sz val="9"/>
      <color theme="1" tint="0.249977111117893"/>
      <name val="Malgun Gothic"/>
      <family val="2"/>
      <scheme val="minor"/>
    </font>
    <font>
      <sz val="10"/>
      <color theme="9" tint="-0.499984740745262"/>
      <name val="Franklin Gothic Medium"/>
      <charset val="238"/>
      <scheme val="major"/>
    </font>
    <font>
      <sz val="10"/>
      <color theme="9" tint="-0.499984740745262"/>
      <name val="Arial"/>
      <charset val="238"/>
    </font>
    <font>
      <sz val="9"/>
      <color theme="1" tint="0.249977111117893"/>
      <name val="Arial"/>
      <charset val="238"/>
    </font>
    <font>
      <sz val="9"/>
      <color theme="9" tint="-0.499984740745262"/>
      <name val="Arial"/>
      <charset val="238"/>
    </font>
    <font>
      <sz val="10"/>
      <color theme="9" tint="-0.499984740745262"/>
      <name val="Franklin Gothic Medium"/>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theme="0" tint="-0.14996795556505021"/>
      </bottom>
      <diagonal/>
    </border>
    <border>
      <left/>
      <right/>
      <top style="thin">
        <color theme="0" tint="-0.14996795556505021"/>
      </top>
      <bottom/>
      <diagonal/>
    </border>
    <border>
      <left/>
      <right/>
      <top style="thin">
        <color theme="0"/>
      </top>
      <bottom/>
      <diagonal/>
    </border>
    <border>
      <left/>
      <right/>
      <top style="thin">
        <color theme="0" tint="-0.34998626667073579"/>
      </top>
      <bottom/>
      <diagonal/>
    </border>
    <border>
      <left/>
      <right/>
      <top style="thin">
        <color theme="0"/>
      </top>
      <bottom style="thin">
        <color theme="0" tint="-0.34998626667073579"/>
      </bottom>
      <diagonal/>
    </border>
  </borders>
  <cellStyleXfs count="1">
    <xf numFmtId="0" fontId="0" fillId="0" borderId="0"/>
  </cellStyleXfs>
  <cellXfs count="82">
    <xf numFmtId="0" fontId="0" fillId="0" borderId="0" xfId="0"/>
    <xf numFmtId="0" fontId="2" fillId="0" borderId="0" xfId="0" applyFont="1" applyAlignment="1">
      <alignment vertical="center"/>
    </xf>
    <xf numFmtId="0" fontId="3"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6" fillId="0" borderId="1" xfId="0" applyFont="1" applyBorder="1" applyAlignme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0" xfId="0" applyBorder="1"/>
    <xf numFmtId="0" fontId="9" fillId="0" borderId="0" xfId="0" applyFont="1" applyBorder="1" applyAlignment="1">
      <alignment vertical="center"/>
    </xf>
    <xf numFmtId="0" fontId="12" fillId="0" borderId="3" xfId="0" applyFont="1" applyBorder="1" applyAlignment="1">
      <alignment horizontal="center" vertical="center" wrapText="1"/>
    </xf>
    <xf numFmtId="6" fontId="12" fillId="0" borderId="3" xfId="0" applyNumberFormat="1" applyFont="1" applyBorder="1" applyAlignment="1">
      <alignment horizontal="center" vertical="center" wrapText="1"/>
    </xf>
    <xf numFmtId="0" fontId="13" fillId="0" borderId="3" xfId="0" applyFont="1" applyBorder="1" applyAlignment="1">
      <alignment vertical="center"/>
    </xf>
    <xf numFmtId="0" fontId="11" fillId="0" borderId="1" xfId="0" applyFont="1" applyBorder="1" applyAlignment="1"/>
    <xf numFmtId="0" fontId="14" fillId="0" borderId="1" xfId="0" applyFont="1" applyBorder="1" applyAlignment="1">
      <alignment horizontal="center"/>
    </xf>
    <xf numFmtId="0" fontId="15" fillId="0" borderId="0" xfId="0" applyFont="1"/>
    <xf numFmtId="0" fontId="11" fillId="0" borderId="1" xfId="0" applyFont="1" applyBorder="1" applyAlignment="1">
      <alignment horizontal="left"/>
    </xf>
    <xf numFmtId="0" fontId="0" fillId="0" borderId="0" xfId="0" applyFont="1" applyAlignment="1">
      <alignment vertical="center"/>
    </xf>
    <xf numFmtId="0" fontId="10" fillId="0" borderId="0" xfId="0" applyFont="1" applyAlignment="1">
      <alignment vertical="center"/>
    </xf>
    <xf numFmtId="165" fontId="17" fillId="0" borderId="0" xfId="0" applyNumberFormat="1" applyFont="1" applyAlignment="1">
      <alignment horizontal="center"/>
    </xf>
    <xf numFmtId="165" fontId="18" fillId="0" borderId="4" xfId="0" applyNumberFormat="1" applyFont="1" applyBorder="1" applyAlignment="1">
      <alignment horizontal="center"/>
    </xf>
    <xf numFmtId="0" fontId="18" fillId="0" borderId="4" xfId="0" applyFont="1" applyBorder="1" applyAlignment="1">
      <alignment horizontal="center"/>
    </xf>
    <xf numFmtId="0" fontId="19" fillId="0" borderId="0" xfId="0" applyFont="1" applyAlignment="1">
      <alignment vertical="center"/>
    </xf>
    <xf numFmtId="0" fontId="17" fillId="0" borderId="0" xfId="0" applyFont="1"/>
    <xf numFmtId="0" fontId="17" fillId="0" borderId="0" xfId="0" applyFont="1" applyAlignment="1">
      <alignment horizontal="center"/>
    </xf>
    <xf numFmtId="0" fontId="20" fillId="0" borderId="0" xfId="0" applyFont="1"/>
    <xf numFmtId="0" fontId="16" fillId="0" borderId="0" xfId="0" applyFont="1" applyAlignment="1">
      <alignment vertical="center"/>
    </xf>
    <xf numFmtId="0" fontId="21" fillId="0" borderId="0" xfId="0" applyFont="1" applyAlignment="1">
      <alignment vertical="center"/>
    </xf>
    <xf numFmtId="0" fontId="17" fillId="0" borderId="0" xfId="0" applyFont="1" applyAlignment="1">
      <alignment vertical="center"/>
    </xf>
    <xf numFmtId="0" fontId="0" fillId="0" borderId="0" xfId="0" applyFont="1"/>
    <xf numFmtId="0" fontId="17" fillId="0" borderId="0" xfId="0" applyFont="1" applyAlignment="1">
      <alignment horizontal="center" vertical="center"/>
    </xf>
    <xf numFmtId="0" fontId="19" fillId="0" borderId="0" xfId="0" applyFont="1" applyAlignment="1">
      <alignment horizontal="left" vertical="center" indent="1"/>
    </xf>
    <xf numFmtId="165" fontId="19" fillId="0" borderId="0" xfId="0" applyNumberFormat="1" applyFont="1" applyAlignment="1">
      <alignment horizontal="center" vertical="center"/>
    </xf>
    <xf numFmtId="165" fontId="22" fillId="0" borderId="0" xfId="0" applyNumberFormat="1" applyFont="1" applyAlignment="1">
      <alignment horizontal="center" vertical="center"/>
    </xf>
    <xf numFmtId="0" fontId="17" fillId="0" borderId="0" xfId="0" applyFont="1" applyAlignment="1">
      <alignment horizontal="left" vertical="center"/>
    </xf>
    <xf numFmtId="6" fontId="17" fillId="0" borderId="0" xfId="0" applyNumberFormat="1" applyFont="1" applyAlignment="1">
      <alignment horizontal="left" vertical="center"/>
    </xf>
    <xf numFmtId="6" fontId="17" fillId="0" borderId="0" xfId="0" applyNumberFormat="1" applyFont="1" applyAlignment="1">
      <alignment horizontal="center" vertical="center"/>
    </xf>
    <xf numFmtId="164" fontId="19" fillId="0" borderId="0" xfId="0" applyNumberFormat="1" applyFont="1" applyAlignment="1">
      <alignment horizontal="center" vertical="center"/>
    </xf>
    <xf numFmtId="0" fontId="19" fillId="0" borderId="0" xfId="0" applyFont="1"/>
    <xf numFmtId="0" fontId="23" fillId="0" borderId="0" xfId="0" applyFont="1" applyAlignment="1">
      <alignment wrapText="1"/>
    </xf>
    <xf numFmtId="164" fontId="19" fillId="0" borderId="1" xfId="0" applyNumberFormat="1" applyFont="1" applyBorder="1" applyAlignment="1">
      <alignment horizontal="center" vertical="center"/>
    </xf>
    <xf numFmtId="164" fontId="19" fillId="0" borderId="2" xfId="0" applyNumberFormat="1" applyFont="1" applyBorder="1" applyAlignment="1"/>
    <xf numFmtId="164" fontId="19" fillId="0" borderId="0" xfId="0" applyNumberFormat="1" applyFont="1" applyAlignment="1"/>
    <xf numFmtId="6" fontId="19" fillId="0" borderId="0" xfId="0" applyNumberFormat="1" applyFont="1" applyAlignment="1"/>
    <xf numFmtId="0" fontId="19" fillId="0" borderId="0" xfId="0" applyFont="1" applyAlignment="1">
      <alignment horizontal="center"/>
    </xf>
    <xf numFmtId="0" fontId="19" fillId="0" borderId="0" xfId="0" applyFont="1" applyBorder="1" applyAlignment="1">
      <alignment horizontal="center" vertical="center"/>
    </xf>
    <xf numFmtId="164" fontId="19" fillId="0" borderId="0" xfId="0" applyNumberFormat="1" applyFont="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9" fillId="0" borderId="2" xfId="0" applyFont="1" applyBorder="1" applyAlignment="1"/>
    <xf numFmtId="0" fontId="19" fillId="0" borderId="0" xfId="0" applyFont="1" applyAlignment="1"/>
    <xf numFmtId="0" fontId="27" fillId="0" borderId="0" xfId="0" applyFont="1" applyAlignment="1">
      <alignment horizontal="left" vertical="center" indent="1"/>
    </xf>
    <xf numFmtId="0" fontId="29" fillId="0" borderId="0" xfId="0" applyFont="1" applyAlignment="1">
      <alignment horizontal="center"/>
    </xf>
    <xf numFmtId="0" fontId="30" fillId="0" borderId="0" xfId="0" applyFont="1" applyBorder="1" applyAlignment="1"/>
    <xf numFmtId="0" fontId="27" fillId="0" borderId="0" xfId="0" applyFont="1" applyAlignment="1">
      <alignment vertical="center"/>
    </xf>
    <xf numFmtId="166" fontId="28" fillId="0" borderId="2" xfId="0" applyNumberFormat="1" applyFont="1" applyBorder="1" applyAlignment="1">
      <alignment horizontal="left"/>
    </xf>
    <xf numFmtId="166" fontId="28" fillId="0" borderId="0" xfId="0" applyNumberFormat="1" applyFont="1" applyAlignment="1">
      <alignment horizontal="left"/>
    </xf>
    <xf numFmtId="166" fontId="2" fillId="0" borderId="0" xfId="0" applyNumberFormat="1" applyFont="1" applyAlignment="1">
      <alignment horizontal="center" vertical="center"/>
    </xf>
    <xf numFmtId="166" fontId="3" fillId="0" borderId="1" xfId="0" applyNumberFormat="1" applyFont="1" applyBorder="1" applyAlignment="1">
      <alignment horizontal="center" vertical="center"/>
    </xf>
    <xf numFmtId="166" fontId="31" fillId="0" borderId="0" xfId="0" applyNumberFormat="1" applyFont="1" applyAlignment="1">
      <alignment horizontal="center" vertical="center"/>
    </xf>
    <xf numFmtId="166" fontId="31" fillId="0" borderId="1" xfId="0" applyNumberFormat="1" applyFont="1" applyBorder="1" applyAlignment="1">
      <alignment horizontal="center" vertical="center"/>
    </xf>
    <xf numFmtId="166" fontId="27" fillId="0" borderId="0" xfId="0" applyNumberFormat="1" applyFont="1" applyAlignment="1">
      <alignment horizontal="center" vertical="center"/>
    </xf>
    <xf numFmtId="166" fontId="1" fillId="0" borderId="0" xfId="0" applyNumberFormat="1" applyFont="1" applyAlignment="1">
      <alignment horizontal="center" vertical="center"/>
    </xf>
    <xf numFmtId="0" fontId="32" fillId="0" borderId="0" xfId="0" applyFont="1" applyAlignment="1">
      <alignment horizontal="left"/>
    </xf>
    <xf numFmtId="0" fontId="16" fillId="0" borderId="0" xfId="0" applyFont="1" applyAlignment="1">
      <alignment horizontal="left" indent="1"/>
    </xf>
    <xf numFmtId="0" fontId="27" fillId="0" borderId="0" xfId="0" applyFont="1" applyAlignment="1">
      <alignment horizontal="left" indent="1"/>
    </xf>
    <xf numFmtId="0" fontId="27" fillId="0" borderId="2" xfId="0" applyFont="1" applyBorder="1" applyAlignment="1">
      <alignment horizontal="left" indent="1"/>
    </xf>
    <xf numFmtId="0" fontId="11" fillId="0" borderId="1" xfId="0" applyFont="1" applyBorder="1" applyAlignment="1">
      <alignment horizontal="left"/>
    </xf>
    <xf numFmtId="0" fontId="33" fillId="0" borderId="3" xfId="0" applyFont="1" applyBorder="1" applyAlignment="1">
      <alignment horizontal="center" vertical="center"/>
    </xf>
    <xf numFmtId="0" fontId="34" fillId="0" borderId="3" xfId="0" pivotButton="1" applyFont="1" applyBorder="1" applyAlignment="1">
      <alignment horizontal="center" vertical="center"/>
    </xf>
    <xf numFmtId="165" fontId="35" fillId="0" borderId="0" xfId="0" applyNumberFormat="1" applyFont="1" applyAlignment="1">
      <alignment horizontal="center"/>
    </xf>
    <xf numFmtId="0" fontId="35" fillId="0" borderId="0" xfId="0" applyFont="1" applyAlignment="1">
      <alignment horizontal="left"/>
    </xf>
    <xf numFmtId="0" fontId="36" fillId="0" borderId="0" xfId="0" applyFont="1" applyAlignment="1">
      <alignment horizontal="left"/>
    </xf>
    <xf numFmtId="0" fontId="35" fillId="0" borderId="0" xfId="0" applyFont="1" applyAlignment="1">
      <alignment horizontal="left" indent="1"/>
    </xf>
    <xf numFmtId="0" fontId="37" fillId="2" borderId="5" xfId="0" applyFont="1" applyFill="1" applyBorder="1" applyAlignment="1">
      <alignment horizontal="center" vertical="center"/>
    </xf>
    <xf numFmtId="0" fontId="33" fillId="2" borderId="3" xfId="0" applyFont="1" applyFill="1" applyBorder="1" applyAlignment="1">
      <alignment horizontal="center" vertical="center"/>
    </xf>
  </cellXfs>
  <cellStyles count="1">
    <cellStyle name="Normal" xfId="0" builtinId="0" customBuiltin="1"/>
  </cellStyles>
  <dxfs count="272">
    <dxf>
      <alignment horizontal="center" readingOrder="0"/>
    </dxf>
    <dxf>
      <font>
        <color theme="4" tint="-0.249977111117893"/>
      </font>
    </dxf>
    <dxf>
      <font>
        <color theme="4" tint="-0.249977111117893"/>
      </font>
    </dxf>
    <dxf>
      <border>
        <top style="thin">
          <color theme="0" tint="-0.24994659260841701"/>
        </top>
      </border>
    </dxf>
    <dxf>
      <border>
        <top style="thin">
          <color theme="0" tint="-0.24994659260841701"/>
        </top>
      </border>
    </dxf>
    <dxf>
      <border>
        <top style="thin">
          <color theme="0" tint="-0.34998626667073579"/>
        </top>
      </border>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alignment horizontal="center" readingOrder="0"/>
    </dxf>
    <dxf>
      <alignment horizontal="center" readingOrder="0"/>
    </dxf>
    <dxf>
      <border>
        <bottom style="thin">
          <color theme="0" tint="-0.34998626667073579"/>
        </bottom>
      </border>
    </dxf>
    <dxf>
      <border>
        <bottom style="thin">
          <color theme="0" tint="-0.34998626667073579"/>
        </bottom>
      </border>
    </dxf>
    <dxf>
      <alignment horizontal="center" readingOrder="0"/>
    </dxf>
    <dxf>
      <alignment horizontal="center" readingOrder="0"/>
    </dxf>
    <dxf>
      <font>
        <b/>
      </font>
    </dxf>
    <dxf>
      <font>
        <b/>
      </font>
    </dxf>
    <dxf>
      <font>
        <name val="Malgun Gothic"/>
        <scheme val="none"/>
      </font>
    </dxf>
    <dxf>
      <font>
        <name val="Malgun Gothic"/>
        <scheme val="none"/>
      </font>
    </dxf>
    <dxf>
      <font>
        <name val="Malgun Gothic"/>
        <scheme val="none"/>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1"/>
      </font>
    </dxf>
    <dxf>
      <font>
        <sz val="11"/>
      </font>
    </dxf>
    <dxf>
      <font>
        <sz val="12"/>
      </font>
    </dxf>
    <dxf>
      <font>
        <sz val="12"/>
      </font>
    </dxf>
    <dxf>
      <font>
        <sz val="9"/>
      </font>
    </dxf>
    <dxf>
      <font>
        <sz val="9"/>
      </font>
    </dxf>
    <dxf>
      <font>
        <sz val="11"/>
      </font>
    </dxf>
    <dxf>
      <font>
        <sz val="11"/>
      </font>
    </dxf>
    <dxf>
      <font>
        <sz val="10"/>
      </font>
    </dxf>
    <dxf>
      <font>
        <sz val="10"/>
      </font>
    </dxf>
    <dxf>
      <font>
        <sz val="9"/>
      </font>
    </dxf>
    <dxf>
      <font>
        <sz val="9"/>
      </font>
    </dxf>
    <dxf>
      <alignment vertical="center" readingOrder="0"/>
    </dxf>
    <dxf>
      <alignment vertical="center" readingOrder="0"/>
    </dxf>
    <dxf>
      <font>
        <sz val="10"/>
      </font>
    </dxf>
    <dxf>
      <font>
        <sz val="10"/>
      </font>
    </dxf>
    <dxf>
      <font>
        <sz val="11"/>
      </font>
    </dxf>
    <dxf>
      <font>
        <sz val="11"/>
      </font>
    </dxf>
    <dxf>
      <font>
        <sz val="10"/>
      </font>
    </dxf>
    <dxf>
      <font>
        <sz val="10"/>
      </font>
    </dxf>
    <dxf>
      <font>
        <color theme="4" tint="-0.499984740745262"/>
      </font>
    </dxf>
    <dxf>
      <font>
        <color theme="4" tint="-0.499984740745262"/>
      </font>
    </dxf>
    <dxf>
      <font>
        <color theme="4" tint="-0.499984740745262"/>
      </font>
    </dxf>
    <dxf>
      <font>
        <color theme="4" tint="-0.499984740745262"/>
      </font>
    </dxf>
    <dxf>
      <border>
        <top style="thin">
          <color theme="0"/>
        </top>
      </border>
    </dxf>
    <dxf>
      <border>
        <top style="thin">
          <color theme="0"/>
        </top>
      </border>
    </dxf>
    <dxf>
      <font>
        <color theme="9" tint="-0.499984740745262"/>
      </font>
    </dxf>
    <dxf>
      <font>
        <color theme="9" tint="-0.499984740745262"/>
      </font>
    </dxf>
    <dxf>
      <font>
        <color theme="9" tint="-0.499984740745262"/>
      </font>
    </dxf>
    <dxf>
      <font>
        <color theme="9" tint="-0.499984740745262"/>
      </font>
    </dxf>
    <dxf>
      <font>
        <name val="Franklin Gothic Medium"/>
        <scheme val="major"/>
      </font>
    </dxf>
    <dxf>
      <numFmt numFmtId="165" formatCode="#,##0\ [$lei-418];[Red]\-#,##0\ [$lei-418]"/>
    </dxf>
    <dxf>
      <font>
        <color theme="9" tint="-0.499984740745262"/>
        <name val="Franklin Gothic Medium"/>
        <charset val="238"/>
        <scheme val="major"/>
      </font>
      <fill>
        <patternFill patternType="solid">
          <fgColor indexed="64"/>
          <bgColor theme="0"/>
        </patternFill>
      </fill>
      <alignment horizontal="center" vertical="center"/>
    </dxf>
    <dxf>
      <border>
        <top style="thin">
          <color theme="0"/>
        </top>
      </border>
    </dxf>
    <dxf>
      <font>
        <name val="Arial"/>
        <family val="2"/>
        <charset val="238"/>
      </font>
    </dxf>
    <dxf>
      <font>
        <name val="Arial"/>
        <family val="2"/>
        <charset val="238"/>
      </font>
    </dxf>
    <dxf>
      <font>
        <name val="Arial"/>
        <family val="2"/>
        <charset val="238"/>
      </font>
    </dxf>
    <dxf>
      <alignment indent="1"/>
    </dxf>
    <dxf>
      <font>
        <name val="Malgun Gothic"/>
        <scheme val="none"/>
      </font>
    </dxf>
    <dxf>
      <font>
        <name val="Malgun Gothic"/>
        <scheme val="none"/>
      </font>
    </dxf>
    <dxf>
      <font>
        <sz val="10"/>
      </font>
    </dxf>
    <dxf>
      <font>
        <sz val="10"/>
      </font>
    </dxf>
    <dxf>
      <font>
        <sz val="10"/>
      </font>
    </dxf>
    <dxf>
      <font>
        <sz val="9"/>
      </font>
    </dxf>
    <dxf>
      <font>
        <sz val="9"/>
      </font>
    </dxf>
    <dxf>
      <font>
        <sz val="9"/>
      </font>
    </dxf>
    <dxf>
      <font>
        <name val="Malgun Gothic"/>
        <scheme val="none"/>
      </font>
    </dxf>
    <dxf>
      <font>
        <name val="Malgun Gothic"/>
        <scheme val="none"/>
      </font>
    </dxf>
    <dxf>
      <font>
        <sz val="9"/>
      </font>
    </dxf>
    <dxf>
      <font>
        <sz val="9"/>
      </font>
    </dxf>
    <dxf>
      <font>
        <sz val="9"/>
      </font>
    </dxf>
    <dxf>
      <font>
        <color theme="1" tint="0.249977111117893"/>
      </font>
    </dxf>
    <dxf>
      <font>
        <color theme="1" tint="0.249977111117893"/>
      </font>
    </dxf>
    <dxf>
      <font>
        <color theme="1" tint="0.249977111117893"/>
      </font>
    </dxf>
    <dxf>
      <alignment horizontal="center" readingOrder="0"/>
    </dxf>
    <dxf>
      <font>
        <color theme="4" tint="-0.499984740745262"/>
      </font>
    </dxf>
    <dxf>
      <font>
        <color theme="9" tint="-0.499984740745262"/>
      </font>
    </dxf>
    <dxf>
      <numFmt numFmtId="165" formatCode="#,##0\ [$lei-418];[Red]\-#,##0\ [$lei-418]"/>
    </dxf>
    <dxf>
      <numFmt numFmtId="165" formatCode="#,##0\ [$lei-418];[Red]\-#,##0\ [$lei-418]"/>
    </dxf>
    <dxf>
      <numFmt numFmtId="165" formatCode="#,##0\ [$lei-418];[Red]\-#,##0\ [$lei-418]"/>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Franklin Gothic Medium"/>
        <charset val="238"/>
        <scheme val="major"/>
      </font>
    </dxf>
    <dxf>
      <font>
        <color theme="9" tint="-0.499984740745262"/>
      </font>
    </dxf>
    <dxf>
      <font>
        <sz val="10"/>
      </font>
    </dxf>
    <dxf>
      <alignment horizontal="center"/>
    </dxf>
    <dxf>
      <alignment vertical="center"/>
    </dxf>
    <dxf>
      <font>
        <color theme="9" tint="-0.499984740745262"/>
      </font>
    </dxf>
    <dxf>
      <font>
        <sz val="10"/>
      </font>
    </dxf>
    <dxf>
      <alignment vertical="center"/>
    </dxf>
    <dxf>
      <alignment horizontal="center"/>
    </dxf>
    <dxf>
      <border>
        <top style="thin">
          <color theme="0"/>
        </top>
      </border>
    </dxf>
    <dxf>
      <border>
        <top style="thin">
          <color theme="0"/>
        </top>
      </border>
    </dxf>
    <dxf>
      <font>
        <name val="Arial"/>
        <charset val="238"/>
        <scheme val="none"/>
      </font>
    </dxf>
    <dxf>
      <font>
        <name val="Arial"/>
        <charset val="238"/>
        <scheme val="none"/>
      </font>
    </dxf>
    <dxf>
      <font>
        <name val="Arial"/>
        <charset val="238"/>
        <scheme val="none"/>
      </font>
    </dxf>
    <dxf>
      <font>
        <name val="Arial"/>
        <charset val="238"/>
        <scheme val="none"/>
      </font>
    </dxf>
    <dxf>
      <font>
        <name val="Arial"/>
        <charset val="238"/>
        <scheme val="none"/>
      </font>
    </dxf>
    <dxf>
      <font>
        <name val="Arial"/>
        <charset val="238"/>
        <scheme val="none"/>
      </font>
    </dxf>
    <dxf>
      <font>
        <name val="Arial"/>
        <charset val="238"/>
        <scheme val="none"/>
      </font>
    </dxf>
    <dxf>
      <font>
        <b val="0"/>
        <i val="0"/>
        <strike val="0"/>
        <condense val="0"/>
        <extend val="0"/>
        <outline val="0"/>
        <shadow val="0"/>
        <u val="none"/>
        <vertAlign val="baseline"/>
        <sz val="9"/>
        <color theme="1" tint="0.249977111117893"/>
        <name val="Arial"/>
        <family val="2"/>
        <charset val="238"/>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Arial"/>
        <family val="2"/>
        <charset val="238"/>
        <scheme val="none"/>
      </font>
      <alignment horizontal="general" vertical="center" textRotation="0" wrapText="0" indent="0" justifyLastLine="0" shrinkToFit="0" readingOrder="0"/>
    </dxf>
    <dxf>
      <font>
        <b val="0"/>
        <i val="0"/>
        <strike val="0"/>
        <condense val="0"/>
        <extend val="0"/>
        <outline val="0"/>
        <shadow val="0"/>
        <u val="none"/>
        <vertAlign val="baseline"/>
        <sz val="8"/>
        <color theme="1" tint="0.249977111117893"/>
        <name val="Franklin Gothic Medium"/>
        <family val="2"/>
        <scheme val="major"/>
      </font>
      <alignment horizontal="general" vertical="center" textRotation="0" wrapText="0" indent="0" justifyLastLine="0" shrinkToFit="0" readingOrder="0"/>
    </dxf>
    <dxf>
      <alignment indent="1"/>
    </dxf>
    <dxf>
      <font>
        <name val="Arial"/>
        <family val="2"/>
        <charset val="238"/>
      </font>
    </dxf>
    <dxf>
      <font>
        <name val="Arial"/>
        <family val="2"/>
        <charset val="238"/>
      </font>
    </dxf>
    <dxf>
      <font>
        <name val="Arial"/>
        <family val="2"/>
        <charset val="238"/>
      </font>
    </dxf>
    <dxf>
      <border>
        <top style="thin">
          <color theme="0"/>
        </top>
      </border>
    </dxf>
    <dxf>
      <font>
        <color theme="9" tint="-0.499984740745262"/>
        <name val="Franklin Gothic Medium"/>
        <charset val="238"/>
        <scheme val="major"/>
      </font>
      <fill>
        <patternFill patternType="solid">
          <fgColor indexed="64"/>
          <bgColor theme="0"/>
        </patternFill>
      </fill>
      <alignment horizontal="center" vertical="center"/>
    </dxf>
    <dxf>
      <numFmt numFmtId="165" formatCode="#,##0\ [$lei-418];[Red]\-#,##0\ [$lei-418]"/>
    </dxf>
    <dxf>
      <font>
        <name val="Franklin Gothic Medium"/>
        <scheme val="major"/>
      </font>
    </dxf>
    <dxf>
      <font>
        <color theme="9" tint="-0.499984740745262"/>
      </font>
    </dxf>
    <dxf>
      <font>
        <color theme="9" tint="-0.499984740745262"/>
      </font>
    </dxf>
    <dxf>
      <font>
        <color theme="9" tint="-0.499984740745262"/>
      </font>
    </dxf>
    <dxf>
      <font>
        <color theme="9" tint="-0.499984740745262"/>
      </font>
    </dxf>
    <dxf>
      <border>
        <top style="thin">
          <color theme="0"/>
        </top>
      </border>
    </dxf>
    <dxf>
      <border>
        <top style="thin">
          <color theme="0"/>
        </top>
      </border>
    </dxf>
    <dxf>
      <font>
        <color theme="4" tint="-0.499984740745262"/>
      </font>
    </dxf>
    <dxf>
      <font>
        <color theme="4" tint="-0.499984740745262"/>
      </font>
    </dxf>
    <dxf>
      <font>
        <color theme="4" tint="-0.499984740745262"/>
      </font>
    </dxf>
    <dxf>
      <font>
        <color theme="4" tint="-0.499984740745262"/>
      </font>
    </dxf>
    <dxf>
      <font>
        <sz val="10"/>
      </font>
    </dxf>
    <dxf>
      <font>
        <sz val="10"/>
      </font>
    </dxf>
    <dxf>
      <font>
        <sz val="11"/>
      </font>
    </dxf>
    <dxf>
      <font>
        <sz val="11"/>
      </font>
    </dxf>
    <dxf>
      <font>
        <sz val="10"/>
      </font>
    </dxf>
    <dxf>
      <font>
        <sz val="10"/>
      </font>
    </dxf>
    <dxf>
      <alignment vertical="center" readingOrder="0"/>
    </dxf>
    <dxf>
      <alignment vertical="center" readingOrder="0"/>
    </dxf>
    <dxf>
      <font>
        <sz val="9"/>
      </font>
    </dxf>
    <dxf>
      <font>
        <sz val="9"/>
      </font>
    </dxf>
    <dxf>
      <font>
        <sz val="10"/>
      </font>
    </dxf>
    <dxf>
      <font>
        <sz val="10"/>
      </font>
    </dxf>
    <dxf>
      <font>
        <sz val="11"/>
      </font>
    </dxf>
    <dxf>
      <font>
        <sz val="11"/>
      </font>
    </dxf>
    <dxf>
      <font>
        <sz val="9"/>
      </font>
    </dxf>
    <dxf>
      <font>
        <sz val="9"/>
      </font>
    </dxf>
    <dxf>
      <font>
        <sz val="12"/>
      </font>
    </dxf>
    <dxf>
      <font>
        <sz val="12"/>
      </font>
    </dxf>
    <dxf>
      <font>
        <sz val="11"/>
      </font>
    </dxf>
    <dxf>
      <font>
        <sz val="11"/>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name val="Malgun Gothic"/>
        <scheme val="none"/>
      </font>
    </dxf>
    <dxf>
      <font>
        <name val="Malgun Gothic"/>
        <scheme val="none"/>
      </font>
    </dxf>
    <dxf>
      <font>
        <name val="Malgun Gothic"/>
        <scheme val="none"/>
      </font>
    </dxf>
    <dxf>
      <font>
        <b/>
      </font>
    </dxf>
    <dxf>
      <font>
        <b/>
      </font>
    </dxf>
    <dxf>
      <alignment horizontal="center" readingOrder="0"/>
    </dxf>
    <dxf>
      <alignment horizontal="center" readingOrder="0"/>
    </dxf>
    <dxf>
      <border>
        <bottom style="thin">
          <color theme="0" tint="-0.34998626667073579"/>
        </bottom>
      </border>
    </dxf>
    <dxf>
      <border>
        <bottom style="thin">
          <color theme="0" tint="-0.34998626667073579"/>
        </bottom>
      </border>
    </dxf>
    <dxf>
      <alignment horizontal="center" readingOrder="0"/>
    </dxf>
    <dxf>
      <alignment horizontal="center" readingOrder="0"/>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border>
        <top style="thin">
          <color theme="0" tint="-0.34998626667073579"/>
        </top>
      </border>
    </dxf>
    <dxf>
      <border>
        <top style="thin">
          <color theme="0" tint="-0.24994659260841701"/>
        </top>
      </border>
    </dxf>
    <dxf>
      <border>
        <top style="thin">
          <color theme="0" tint="-0.24994659260841701"/>
        </top>
      </border>
    </dxf>
    <dxf>
      <font>
        <color theme="4" tint="-0.249977111117893"/>
      </font>
    </dxf>
    <dxf>
      <font>
        <color theme="4" tint="-0.249977111117893"/>
      </font>
    </dxf>
    <dxf>
      <alignment horizontal="center" readingOrder="0"/>
    </dxf>
    <dxf>
      <font>
        <b val="0"/>
        <i val="0"/>
        <strike val="0"/>
        <condense val="0"/>
        <extend val="0"/>
        <outline val="0"/>
        <shadow val="0"/>
        <u val="none"/>
        <vertAlign val="baseline"/>
        <sz val="9"/>
        <color theme="1"/>
        <name val="Arial"/>
        <family val="2"/>
        <charset val="238"/>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charset val="238"/>
        <scheme val="none"/>
      </font>
      <numFmt numFmtId="165" formatCode="#,##0\ [$lei-418];[Red]\-#,##0\ [$lei-418]"/>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Arial"/>
        <family val="2"/>
        <charset val="238"/>
        <scheme val="none"/>
      </font>
      <numFmt numFmtId="165" formatCode="#,##0\ [$lei-418];[Red]\-#,##0\ [$lei-418]"/>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Arial"/>
        <family val="2"/>
        <charset val="238"/>
        <scheme val="none"/>
      </font>
      <numFmt numFmtId="165" formatCode="#,##0\ [$lei-418];[Red]\-#,##0\ [$lei-418]"/>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Arial"/>
        <family val="2"/>
        <charset val="238"/>
        <scheme val="none"/>
      </font>
      <alignment vertical="center" textRotation="0" wrapText="0" indent="0" justifyLastLine="0" shrinkToFit="0" readingOrder="0"/>
    </dxf>
    <dxf>
      <font>
        <b val="0"/>
        <i val="0"/>
        <strike val="0"/>
        <condense val="0"/>
        <extend val="0"/>
        <outline val="0"/>
        <shadow val="0"/>
        <u val="none"/>
        <vertAlign val="baseline"/>
        <sz val="9"/>
        <color theme="1" tint="0.249977111117893"/>
        <name val="Arial"/>
        <family val="2"/>
        <charset val="238"/>
        <scheme val="none"/>
      </font>
      <alignment horizontal="left" vertical="center" textRotation="0" wrapText="0" indent="1" justifyLastLine="0" shrinkToFit="0" readingOrder="0"/>
    </dxf>
    <dxf>
      <font>
        <b val="0"/>
        <i val="0"/>
        <strike val="0"/>
        <condense val="0"/>
        <extend val="0"/>
        <outline val="0"/>
        <shadow val="0"/>
        <u val="none"/>
        <vertAlign val="baseline"/>
        <sz val="9"/>
        <color theme="1"/>
        <name val="Arial"/>
        <family val="2"/>
        <charset val="238"/>
        <scheme val="none"/>
      </font>
      <alignment vertical="center" textRotation="0" wrapText="0" indent="0" justifyLastLine="0" shrinkToFit="0" readingOrder="0"/>
    </dxf>
    <dxf>
      <font>
        <b val="0"/>
        <i val="0"/>
        <strike val="0"/>
        <condense val="0"/>
        <extend val="0"/>
        <outline val="0"/>
        <shadow val="0"/>
        <u val="none"/>
        <vertAlign val="baseline"/>
        <sz val="11"/>
        <color theme="9" tint="-0.499984740745262"/>
        <name val="Franklin Gothic Medium"/>
        <family val="2"/>
        <scheme val="major"/>
      </font>
      <alignment horizontal="center" vertical="center" textRotation="0" wrapText="1" indent="0" justifyLastLine="0" shrinkToFit="0" readingOrder="0"/>
    </dxf>
    <dxf>
      <font>
        <color rgb="FFC00000"/>
      </font>
    </dxf>
    <dxf>
      <font>
        <name val="Arial"/>
        <charset val="238"/>
        <scheme val="none"/>
      </font>
    </dxf>
    <dxf>
      <font>
        <name val="Arial"/>
        <charset val="238"/>
        <scheme val="none"/>
      </font>
    </dxf>
    <dxf>
      <font>
        <name val="Arial"/>
        <charset val="238"/>
        <scheme val="none"/>
      </font>
    </dxf>
    <dxf>
      <font>
        <name val="Arial"/>
        <charset val="238"/>
        <scheme val="none"/>
      </font>
    </dxf>
    <dxf>
      <font>
        <name val="Arial"/>
        <charset val="238"/>
        <scheme val="none"/>
      </font>
    </dxf>
    <dxf>
      <font>
        <name val="Arial"/>
        <charset val="238"/>
        <scheme val="none"/>
      </font>
    </dxf>
    <dxf>
      <font>
        <name val="Arial"/>
        <charset val="238"/>
        <scheme val="none"/>
      </font>
    </dxf>
    <dxf>
      <border>
        <top style="thin">
          <color theme="0"/>
        </top>
      </border>
    </dxf>
    <dxf>
      <border>
        <top style="thin">
          <color theme="0"/>
        </top>
      </border>
    </dxf>
    <dxf>
      <alignment horizontal="center"/>
    </dxf>
    <dxf>
      <alignment vertical="center"/>
    </dxf>
    <dxf>
      <font>
        <sz val="10"/>
      </font>
    </dxf>
    <dxf>
      <font>
        <color theme="9" tint="-0.499984740745262"/>
      </font>
    </dxf>
    <dxf>
      <alignment vertical="center"/>
    </dxf>
    <dxf>
      <alignment horizontal="center"/>
    </dxf>
    <dxf>
      <font>
        <sz val="10"/>
      </font>
    </dxf>
    <dxf>
      <font>
        <color theme="9" tint="-0.499984740745262"/>
      </font>
    </dxf>
    <dxf>
      <font>
        <name val="Franklin Gothic Medium"/>
        <charset val="238"/>
        <scheme val="maj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numFmt numFmtId="165" formatCode="#,##0\ [$lei-418];[Red]\-#,##0\ [$lei-418]"/>
    </dxf>
    <dxf>
      <numFmt numFmtId="165" formatCode="#,##0\ [$lei-418];[Red]\-#,##0\ [$lei-418]"/>
    </dxf>
    <dxf>
      <numFmt numFmtId="165" formatCode="#,##0\ [$lei-418];[Red]\-#,##0\ [$lei-418]"/>
    </dxf>
    <dxf>
      <font>
        <color theme="9" tint="-0.499984740745262"/>
      </font>
    </dxf>
    <dxf>
      <font>
        <color theme="4" tint="-0.499984740745262"/>
      </font>
    </dxf>
    <dxf>
      <alignment horizontal="center" readingOrder="0"/>
    </dxf>
    <dxf>
      <font>
        <color theme="1" tint="0.249977111117893"/>
      </font>
    </dxf>
    <dxf>
      <font>
        <color theme="1" tint="0.249977111117893"/>
      </font>
    </dxf>
    <dxf>
      <font>
        <color theme="1" tint="0.249977111117893"/>
      </font>
    </dxf>
    <dxf>
      <font>
        <sz val="9"/>
      </font>
    </dxf>
    <dxf>
      <font>
        <sz val="9"/>
      </font>
    </dxf>
    <dxf>
      <font>
        <sz val="9"/>
      </font>
    </dxf>
    <dxf>
      <font>
        <name val="Malgun Gothic"/>
        <scheme val="none"/>
      </font>
    </dxf>
    <dxf>
      <font>
        <name val="Malgun Gothic"/>
        <scheme val="none"/>
      </font>
    </dxf>
    <dxf>
      <font>
        <sz val="9"/>
      </font>
    </dxf>
    <dxf>
      <font>
        <sz val="9"/>
      </font>
    </dxf>
    <dxf>
      <font>
        <sz val="9"/>
      </font>
    </dxf>
    <dxf>
      <font>
        <sz val="10"/>
      </font>
    </dxf>
    <dxf>
      <font>
        <sz val="10"/>
      </font>
    </dxf>
    <dxf>
      <font>
        <sz val="10"/>
      </font>
    </dxf>
    <dxf>
      <font>
        <name val="Malgun Gothic"/>
        <scheme val="none"/>
      </font>
    </dxf>
    <dxf>
      <font>
        <name val="Malgun Gothic"/>
        <scheme val="none"/>
      </font>
    </dxf>
    <dxf>
      <font>
        <color rgb="FFC00000"/>
      </font>
    </dxf>
    <dxf>
      <font>
        <color rgb="FFC00000"/>
      </font>
    </dxf>
    <dxf>
      <font>
        <sz val="8"/>
        <color theme="1" tint="0.24994659260841701"/>
        <name val="Malgun Gothic"/>
        <scheme val="minor"/>
      </font>
      <border diagonalUp="0" diagonalDown="0">
        <left/>
        <right/>
        <top/>
        <bottom/>
        <vertical/>
        <horizontal/>
      </border>
    </dxf>
    <dxf>
      <font>
        <sz val="9"/>
        <color theme="4" tint="-0.499984740745262"/>
        <name val="Franklin Gothic Medium"/>
        <family val="2"/>
        <scheme val="major"/>
      </font>
      <border diagonalUp="0" diagonalDown="0">
        <left/>
        <right/>
        <top/>
        <bottom/>
        <vertical/>
        <horizontal/>
      </border>
    </dxf>
  </dxfs>
  <tableStyles count="1" defaultTableStyle="TableStyleMedium2" defaultPivotStyle="PivotStyleLight16">
    <tableStyle name="StilSliverPersonalizat1" pivot="0" table="0" count="10" xr9:uid="{3627E5AA-FD22-4A80-8148-4CEDEAB9A03A}">
      <tableStyleElement type="wholeTable" dxfId="271"/>
      <tableStyleElement type="headerRow" dxfId="270"/>
    </tableStyle>
  </tableStyles>
  <colors>
    <mruColors>
      <color rgb="FFCCECFF"/>
      <color rgb="FF663300"/>
      <color rgb="FF3E2E00"/>
      <color rgb="FF543E00"/>
    </mruColors>
  </color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name val="Malgun Gothic"/>
            <family val="2"/>
            <scheme val="minor"/>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name val="Malgun Gothic"/>
            <family val="2"/>
            <scheme val="minor"/>
          </font>
          <fill>
            <patternFill patternType="solid">
              <fgColor theme="9" tint="0.59996337778862885"/>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9"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ilSliverPersonalizat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customXml" Target="/customXml/item3.xml" Id="rId13"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customXml" Target="/customXml/item2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07/relationships/slicerCache" Target="/xl/slicerCaches/slicerCache1.xml" Id="rId6" /><Relationship Type="http://schemas.openxmlformats.org/officeDocument/2006/relationships/customXml" Target="/customXml/item13.xml" Id="rId11" /><Relationship Type="http://schemas.openxmlformats.org/officeDocument/2006/relationships/pivotCacheDefinition" Target="/xl/pivotCache/pivotCacheDefinition11.xml" Id="rId5" /><Relationship Type="http://schemas.openxmlformats.org/officeDocument/2006/relationships/calcChain" Target="/xl/calcChain.xml" Id="rId10" /><Relationship Type="http://schemas.openxmlformats.org/officeDocument/2006/relationships/worksheet" Target="/xl/worksheets/sheet44.xml" Id="rId4" /><Relationship Type="http://schemas.openxmlformats.org/officeDocument/2006/relationships/sharedStrings" Target="/xl/sharedStrings.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[Office_62186127_TF78582910_Win32.xltx]Date Suplimentare!Diagramă_Buget_TabelPivot</c:name>
    <c:fmtId val="2"/>
  </c:pivotSource>
  <c:chart>
    <c:autoTitleDeleted val="1"/>
    <c:pivotFmts>
      <c:pivotFmt>
        <c:idx val="0"/>
        <c:spPr>
          <a:solidFill>
            <a:schemeClr val="accent6"/>
          </a:solidFill>
          <a:ln w="19050">
            <a:solidFill>
              <a:schemeClr val="lt1"/>
            </a:solidFill>
          </a:ln>
          <a:effectLst/>
        </c:spPr>
        <c:marker>
          <c:symbol val="none"/>
        </c:marker>
      </c:pivotFmt>
      <c:pivotFmt>
        <c:idx val="1"/>
        <c:spPr>
          <a:solidFill>
            <a:schemeClr val="accent6"/>
          </a:solidFill>
          <a:ln w="19050">
            <a:solidFill>
              <a:schemeClr val="lt1"/>
            </a:solidFill>
          </a:ln>
          <a:effectLst/>
        </c:spPr>
        <c:marker>
          <c:symbol val="none"/>
        </c:marker>
      </c:pivotFmt>
      <c:pivotFmt>
        <c:idx val="2"/>
        <c:spPr>
          <a:solidFill>
            <a:schemeClr val="accent6"/>
          </a:solidFill>
          <a:ln w="19050">
            <a:solidFill>
              <a:schemeClr val="lt1"/>
            </a:solid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dLbl>
          <c:idx val="0"/>
          <c:dLblPos val="inEnd"/>
          <c:showLegendKey val="0"/>
          <c:showVal val="0"/>
          <c:showCatName val="1"/>
          <c:showSerName val="0"/>
          <c:showPercent val="1"/>
          <c:showBubbleSize val="0"/>
          <c:extLst>
            <c:ext xmlns:c15="http://schemas.microsoft.com/office/drawing/2012/chart" uri="{CE6537A1-D6FC-4f65-9D91-7224C49458BB}"/>
          </c:extLst>
        </c:dLbl>
      </c:pivotFmt>
      <c:pivotFmt>
        <c:idx val="4"/>
      </c:pivotFmt>
      <c:pivotFmt>
        <c:idx val="5"/>
        <c:spPr>
          <a:solidFill>
            <a:schemeClr val="accent6"/>
          </a:solidFill>
          <a:ln w="19050">
            <a:solidFill>
              <a:schemeClr val="lt1"/>
            </a:solidFill>
          </a:ln>
          <a:effectLst/>
        </c:spPr>
        <c:marker>
          <c:symbol val="none"/>
        </c:marker>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
        <c:idx val="18"/>
        <c:spPr>
          <a:solidFill>
            <a:schemeClr val="accent6"/>
          </a:solidFill>
          <a:ln w="19050">
            <a:solidFill>
              <a:schemeClr val="lt1"/>
            </a:solidFill>
          </a:ln>
          <a:effectLst/>
        </c:spPr>
      </c:pivotFmt>
      <c:pivotFmt>
        <c:idx val="19"/>
        <c:spPr>
          <a:solidFill>
            <a:schemeClr val="accent6"/>
          </a:solidFill>
          <a:ln w="19050">
            <a:solidFill>
              <a:schemeClr val="lt1"/>
            </a:solidFill>
          </a:ln>
          <a:effectLst/>
        </c:spPr>
      </c:pivotFmt>
      <c:pivotFmt>
        <c:idx val="2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6"/>
          </a:solidFill>
          <a:ln w="19050">
            <a:solidFill>
              <a:schemeClr val="lt1"/>
            </a:solidFill>
          </a:ln>
          <a:effectLst/>
        </c:spPr>
      </c:pivotFmt>
      <c:pivotFmt>
        <c:idx val="22"/>
        <c:spPr>
          <a:solidFill>
            <a:schemeClr val="accent6"/>
          </a:solidFill>
          <a:ln w="19050">
            <a:solidFill>
              <a:schemeClr val="lt1"/>
            </a:solidFill>
          </a:ln>
          <a:effectLst/>
        </c:spPr>
      </c:pivotFmt>
      <c:pivotFmt>
        <c:idx val="23"/>
        <c:spPr>
          <a:solidFill>
            <a:schemeClr val="accent6"/>
          </a:solidFill>
          <a:ln w="19050">
            <a:solidFill>
              <a:schemeClr val="lt1"/>
            </a:solidFill>
          </a:ln>
          <a:effectLst/>
        </c:spPr>
      </c:pivotFmt>
      <c:pivotFmt>
        <c:idx val="24"/>
        <c:spPr>
          <a:solidFill>
            <a:schemeClr val="accent6"/>
          </a:solidFill>
          <a:ln w="19050">
            <a:solidFill>
              <a:schemeClr val="lt1"/>
            </a:solidFill>
          </a:ln>
          <a:effectLst/>
        </c:spPr>
      </c:pivotFmt>
      <c:pivotFmt>
        <c:idx val="25"/>
        <c:spPr>
          <a:solidFill>
            <a:schemeClr val="accent6"/>
          </a:solidFill>
          <a:ln w="19050">
            <a:solidFill>
              <a:schemeClr val="lt1"/>
            </a:solidFill>
          </a:ln>
          <a:effectLst/>
        </c:spPr>
      </c:pivotFmt>
      <c:pivotFmt>
        <c:idx val="26"/>
        <c:spPr>
          <a:solidFill>
            <a:schemeClr val="accent6"/>
          </a:solidFill>
          <a:ln w="19050">
            <a:solidFill>
              <a:schemeClr val="lt1"/>
            </a:solidFill>
          </a:ln>
          <a:effectLst/>
        </c:spPr>
      </c:pivotFmt>
      <c:pivotFmt>
        <c:idx val="27"/>
        <c:spPr>
          <a:solidFill>
            <a:schemeClr val="accent6"/>
          </a:solidFill>
          <a:ln w="19050">
            <a:solidFill>
              <a:schemeClr val="lt1"/>
            </a:solidFill>
          </a:ln>
          <a:effectLst/>
        </c:spPr>
      </c:pivotFmt>
      <c:pivotFmt>
        <c:idx val="28"/>
        <c:spPr>
          <a:solidFill>
            <a:schemeClr val="accent6"/>
          </a:solidFill>
          <a:ln w="19050">
            <a:solidFill>
              <a:schemeClr val="lt1"/>
            </a:solidFill>
          </a:ln>
          <a:effectLst/>
        </c:spPr>
      </c:pivotFmt>
      <c:pivotFmt>
        <c:idx val="29"/>
        <c:spPr>
          <a:solidFill>
            <a:schemeClr val="accent6"/>
          </a:solidFill>
          <a:ln w="19050">
            <a:solidFill>
              <a:schemeClr val="lt1"/>
            </a:solidFill>
          </a:ln>
          <a:effectLst/>
        </c:spPr>
      </c:pivotFmt>
      <c:pivotFmt>
        <c:idx val="30"/>
        <c:spPr>
          <a:solidFill>
            <a:schemeClr val="accent6"/>
          </a:solidFill>
          <a:ln w="19050">
            <a:solidFill>
              <a:schemeClr val="lt1"/>
            </a:solidFill>
          </a:ln>
          <a:effectLst/>
        </c:spPr>
      </c:pivotFmt>
      <c:pivotFmt>
        <c:idx val="31"/>
        <c:spPr>
          <a:solidFill>
            <a:schemeClr val="accent6"/>
          </a:solidFill>
          <a:ln w="19050">
            <a:solidFill>
              <a:schemeClr val="lt1"/>
            </a:solidFill>
          </a:ln>
          <a:effectLst/>
        </c:spPr>
      </c:pivotFmt>
      <c:pivotFmt>
        <c:idx val="32"/>
        <c:spPr>
          <a:solidFill>
            <a:schemeClr val="accent6"/>
          </a:solidFill>
          <a:ln w="19050">
            <a:solidFill>
              <a:schemeClr val="lt1"/>
            </a:solidFill>
          </a:ln>
          <a:effectLst/>
        </c:spPr>
      </c:pivotFmt>
      <c:pivotFmt>
        <c:idx val="33"/>
        <c:spPr>
          <a:solidFill>
            <a:schemeClr val="accent6"/>
          </a:solidFill>
          <a:ln w="19050">
            <a:solidFill>
              <a:schemeClr val="lt1"/>
            </a:solidFill>
          </a:ln>
          <a:effectLst/>
        </c:spPr>
      </c:pivotFmt>
      <c:pivotFmt>
        <c:idx val="34"/>
        <c:spPr>
          <a:solidFill>
            <a:schemeClr val="accent6"/>
          </a:solidFill>
          <a:ln w="19050">
            <a:solidFill>
              <a:schemeClr val="lt1"/>
            </a:solidFill>
          </a:ln>
          <a:effectLst/>
        </c:spPr>
      </c:pivotFmt>
      <c:pivotFmt>
        <c:idx val="35"/>
        <c:spPr>
          <a:solidFill>
            <a:schemeClr val="accent6"/>
          </a:solidFill>
          <a:ln w="19050">
            <a:solidFill>
              <a:schemeClr val="lt1"/>
            </a:solidFill>
          </a:ln>
          <a:effectLst/>
        </c:spPr>
      </c:pivotFmt>
      <c:pivotFmt>
        <c:idx val="36"/>
        <c:spPr>
          <a:solidFill>
            <a:schemeClr val="accent6"/>
          </a:solidFill>
          <a:ln w="19050">
            <a:solidFill>
              <a:schemeClr val="lt1"/>
            </a:solidFill>
          </a:ln>
          <a:effectLst/>
        </c:spPr>
      </c:pivotFmt>
      <c:pivotFmt>
        <c:idx val="37"/>
        <c:spPr>
          <a:solidFill>
            <a:schemeClr val="accent6"/>
          </a:solidFill>
          <a:ln w="19050">
            <a:solidFill>
              <a:schemeClr val="lt1"/>
            </a:solidFill>
          </a:ln>
          <a:effectLst/>
        </c:spPr>
      </c:pivotFmt>
      <c:pivotFmt>
        <c:idx val="38"/>
        <c:spPr>
          <a:solidFill>
            <a:schemeClr val="accent6"/>
          </a:solidFill>
          <a:ln w="19050">
            <a:solidFill>
              <a:schemeClr val="lt1"/>
            </a:solidFill>
          </a:ln>
          <a:effectLst/>
        </c:spPr>
      </c:pivotFmt>
      <c:pivotFmt>
        <c:idx val="39"/>
        <c:spPr>
          <a:solidFill>
            <a:schemeClr val="accent6"/>
          </a:solidFill>
          <a:ln w="19050">
            <a:solidFill>
              <a:schemeClr val="lt1"/>
            </a:solidFill>
          </a:ln>
          <a:effectLst/>
        </c:spPr>
      </c:pivotFmt>
      <c:pivotFmt>
        <c:idx val="40"/>
        <c:spPr>
          <a:solidFill>
            <a:schemeClr val="accent6"/>
          </a:solidFill>
          <a:ln w="19050">
            <a:solidFill>
              <a:schemeClr val="lt1"/>
            </a:solidFill>
          </a:ln>
          <a:effectLst/>
        </c:spPr>
      </c:pivotFmt>
      <c:pivotFmt>
        <c:idx val="41"/>
        <c:spPr>
          <a:solidFill>
            <a:schemeClr val="accent6"/>
          </a:solidFill>
          <a:ln w="19050">
            <a:solidFill>
              <a:schemeClr val="lt1"/>
            </a:solidFill>
          </a:ln>
          <a:effectLst/>
        </c:spPr>
      </c:pivotFmt>
      <c:pivotFmt>
        <c:idx val="42"/>
        <c:spPr>
          <a:solidFill>
            <a:schemeClr val="accent6"/>
          </a:solidFill>
          <a:ln w="19050">
            <a:solidFill>
              <a:schemeClr val="lt1"/>
            </a:solidFill>
          </a:ln>
          <a:effectLst/>
        </c:spPr>
      </c:pivotFmt>
      <c:pivotFmt>
        <c:idx val="43"/>
        <c:spPr>
          <a:solidFill>
            <a:schemeClr val="accent6"/>
          </a:solidFill>
          <a:ln w="19050">
            <a:solidFill>
              <a:schemeClr val="lt1"/>
            </a:solidFill>
          </a:ln>
          <a:effectLst/>
        </c:spPr>
      </c:pivotFmt>
      <c:pivotFmt>
        <c:idx val="44"/>
        <c:spPr>
          <a:solidFill>
            <a:schemeClr val="accent6"/>
          </a:solidFill>
          <a:ln w="19050">
            <a:solidFill>
              <a:schemeClr val="lt1"/>
            </a:solidFill>
          </a:ln>
          <a:effectLst/>
        </c:spPr>
      </c:pivotFmt>
      <c:pivotFmt>
        <c:idx val="45"/>
        <c:spPr>
          <a:solidFill>
            <a:schemeClr val="accent6"/>
          </a:solidFill>
          <a:ln w="19050">
            <a:solidFill>
              <a:schemeClr val="lt1"/>
            </a:solidFill>
          </a:ln>
          <a:effectLst/>
        </c:spPr>
      </c:pivotFmt>
      <c:pivotFmt>
        <c:idx val="46"/>
        <c:spPr>
          <a:solidFill>
            <a:schemeClr val="accent6"/>
          </a:solidFill>
          <a:ln w="19050">
            <a:solidFill>
              <a:schemeClr val="lt1"/>
            </a:solidFill>
          </a:ln>
          <a:effectLst/>
          <a:scene3d>
            <a:camera prst="orthographicFront"/>
            <a:lightRig rig="chilly" dir="t"/>
          </a:scene3d>
          <a:sp3d prstMaterial="dkEdge"/>
        </c:spPr>
      </c:pivotFmt>
      <c:pivotFmt>
        <c:idx val="47"/>
        <c:spPr>
          <a:solidFill>
            <a:schemeClr val="accent6"/>
          </a:solidFill>
          <a:ln w="19050">
            <a:solidFill>
              <a:schemeClr val="lt1"/>
            </a:solidFill>
          </a:ln>
          <a:effectLst/>
          <a:scene3d>
            <a:camera prst="orthographicFront"/>
            <a:lightRig rig="chilly" dir="t"/>
          </a:scene3d>
          <a:sp3d prstMaterial="dkEdge"/>
        </c:spPr>
      </c:pivotFmt>
      <c:pivotFmt>
        <c:idx val="48"/>
        <c:spPr>
          <a:solidFill>
            <a:schemeClr val="accent6"/>
          </a:solidFill>
          <a:ln w="19050">
            <a:solidFill>
              <a:schemeClr val="lt1"/>
            </a:solidFill>
          </a:ln>
          <a:effectLst/>
          <a:scene3d>
            <a:camera prst="orthographicFront"/>
            <a:lightRig rig="chilly" dir="t"/>
          </a:scene3d>
          <a:sp3d prstMaterial="dkEdge"/>
        </c:spPr>
      </c:pivotFmt>
      <c:pivotFmt>
        <c:idx val="49"/>
        <c:spPr>
          <a:solidFill>
            <a:schemeClr val="accent6"/>
          </a:solidFill>
          <a:ln w="19050">
            <a:solidFill>
              <a:schemeClr val="lt1"/>
            </a:solidFill>
          </a:ln>
          <a:effectLst/>
          <a:scene3d>
            <a:camera prst="orthographicFront"/>
            <a:lightRig rig="chilly" dir="t"/>
          </a:scene3d>
          <a:sp3d prstMaterial="dkEdge"/>
        </c:spPr>
      </c:pivotFmt>
      <c:pivotFmt>
        <c:idx val="50"/>
        <c:spPr>
          <a:solidFill>
            <a:schemeClr val="accent6"/>
          </a:solidFill>
          <a:ln w="19050">
            <a:solidFill>
              <a:schemeClr val="lt1"/>
            </a:solidFill>
          </a:ln>
          <a:effectLst/>
          <a:scene3d>
            <a:camera prst="orthographicFront"/>
            <a:lightRig rig="chilly" dir="t"/>
          </a:scene3d>
          <a:sp3d prstMaterial="dkEdge"/>
        </c:spPr>
      </c:pivotFmt>
      <c:pivotFmt>
        <c:idx val="51"/>
        <c:spPr>
          <a:solidFill>
            <a:schemeClr val="accent6"/>
          </a:solidFill>
          <a:ln w="19050">
            <a:solidFill>
              <a:schemeClr val="lt1"/>
            </a:solidFill>
          </a:ln>
          <a:effectLst/>
          <a:scene3d>
            <a:camera prst="orthographicFront"/>
            <a:lightRig rig="chilly" dir="t"/>
          </a:scene3d>
          <a:sp3d prstMaterial="dkEdge"/>
        </c:spPr>
      </c:pivotFmt>
      <c:pivotFmt>
        <c:idx val="52"/>
        <c:spPr>
          <a:solidFill>
            <a:schemeClr val="accent6"/>
          </a:solidFill>
          <a:ln w="19050">
            <a:solidFill>
              <a:schemeClr val="lt1"/>
            </a:solidFill>
          </a:ln>
          <a:effectLst/>
          <a:scene3d>
            <a:camera prst="orthographicFront"/>
            <a:lightRig rig="chilly" dir="t"/>
          </a:scene3d>
          <a:sp3d prstMaterial="dkEdge"/>
        </c:spPr>
      </c:pivotFmt>
      <c:pivotFmt>
        <c:idx val="53"/>
        <c:spPr>
          <a:solidFill>
            <a:schemeClr val="accent6"/>
          </a:solidFill>
          <a:ln w="19050">
            <a:solidFill>
              <a:schemeClr val="lt1"/>
            </a:solidFill>
          </a:ln>
          <a:effectLst/>
          <a:scene3d>
            <a:camera prst="orthographicFront"/>
            <a:lightRig rig="chilly" dir="t"/>
          </a:scene3d>
          <a:sp3d prstMaterial="dkEdge"/>
        </c:spPr>
      </c:pivotFmt>
      <c:pivotFmt>
        <c:idx val="54"/>
        <c:spPr>
          <a:solidFill>
            <a:schemeClr val="accent6"/>
          </a:solidFill>
          <a:ln w="19050">
            <a:solidFill>
              <a:schemeClr val="lt1"/>
            </a:solidFill>
          </a:ln>
          <a:effectLst/>
          <a:scene3d>
            <a:camera prst="orthographicFront"/>
            <a:lightRig rig="chilly" dir="t"/>
          </a:scene3d>
          <a:sp3d prstMaterial="dkEdge"/>
        </c:spPr>
      </c:pivotFmt>
      <c:pivotFmt>
        <c:idx val="55"/>
        <c:spPr>
          <a:solidFill>
            <a:schemeClr val="accent6"/>
          </a:solidFill>
          <a:ln w="19050">
            <a:solidFill>
              <a:schemeClr val="lt1"/>
            </a:solidFill>
          </a:ln>
          <a:effectLst/>
          <a:scene3d>
            <a:camera prst="orthographicFront"/>
            <a:lightRig rig="chilly" dir="t"/>
          </a:scene3d>
          <a:sp3d prstMaterial="dkEdge"/>
        </c:spPr>
      </c:pivotFmt>
      <c:pivotFmt>
        <c:idx val="56"/>
        <c:spPr>
          <a:solidFill>
            <a:schemeClr val="accent6"/>
          </a:solidFill>
          <a:ln w="19050">
            <a:solidFill>
              <a:schemeClr val="lt1"/>
            </a:solidFill>
          </a:ln>
          <a:effectLst/>
          <a:scene3d>
            <a:camera prst="orthographicFront"/>
            <a:lightRig rig="chilly" dir="t"/>
          </a:scene3d>
          <a:sp3d prstMaterial="dkEdge"/>
        </c:spPr>
      </c:pivotFmt>
      <c:pivotFmt>
        <c:idx val="57"/>
        <c:spPr>
          <a:solidFill>
            <a:schemeClr val="accent6"/>
          </a:solidFill>
          <a:ln w="19050">
            <a:solidFill>
              <a:schemeClr val="lt1"/>
            </a:solidFill>
          </a:ln>
          <a:effectLst/>
          <a:scene3d>
            <a:camera prst="orthographicFront"/>
            <a:lightRig rig="chilly" dir="t"/>
          </a:scene3d>
          <a:sp3d prstMaterial="dkEdge"/>
        </c:spPr>
      </c:pivotFmt>
      <c:pivotFmt>
        <c:idx val="58"/>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9"/>
        <c:spPr>
          <a:solidFill>
            <a:schemeClr val="accent6"/>
          </a:solidFill>
          <a:ln w="19050">
            <a:solidFill>
              <a:schemeClr val="lt1"/>
            </a:solidFill>
          </a:ln>
          <a:effectLst/>
          <a:scene3d>
            <a:camera prst="orthographicFront"/>
            <a:lightRig rig="chilly" dir="t"/>
          </a:scene3d>
          <a:sp3d prstMaterial="dkEdge"/>
        </c:spPr>
      </c:pivotFmt>
      <c:pivotFmt>
        <c:idx val="60"/>
        <c:spPr>
          <a:solidFill>
            <a:schemeClr val="accent6"/>
          </a:solidFill>
          <a:ln w="19050">
            <a:solidFill>
              <a:schemeClr val="lt1"/>
            </a:solidFill>
          </a:ln>
          <a:effectLst/>
          <a:scene3d>
            <a:camera prst="orthographicFront"/>
            <a:lightRig rig="chilly" dir="t"/>
          </a:scene3d>
          <a:sp3d prstMaterial="dkEdge"/>
        </c:spPr>
      </c:pivotFmt>
      <c:pivotFmt>
        <c:idx val="61"/>
        <c:spPr>
          <a:solidFill>
            <a:schemeClr val="accent6"/>
          </a:solidFill>
          <a:ln w="19050">
            <a:solidFill>
              <a:schemeClr val="lt1"/>
            </a:solidFill>
          </a:ln>
          <a:effectLst/>
          <a:scene3d>
            <a:camera prst="orthographicFront"/>
            <a:lightRig rig="chilly" dir="t"/>
          </a:scene3d>
          <a:sp3d prstMaterial="dkEdge"/>
        </c:spPr>
      </c:pivotFmt>
      <c:pivotFmt>
        <c:idx val="62"/>
        <c:spPr>
          <a:solidFill>
            <a:schemeClr val="accent6"/>
          </a:solidFill>
          <a:ln w="19050">
            <a:solidFill>
              <a:schemeClr val="lt1"/>
            </a:solidFill>
          </a:ln>
          <a:effectLst/>
          <a:scene3d>
            <a:camera prst="orthographicFront"/>
            <a:lightRig rig="chilly" dir="t"/>
          </a:scene3d>
          <a:sp3d prstMaterial="dkEdge"/>
        </c:spPr>
      </c:pivotFmt>
      <c:pivotFmt>
        <c:idx val="63"/>
        <c:spPr>
          <a:solidFill>
            <a:schemeClr val="accent6"/>
          </a:solidFill>
          <a:ln w="19050">
            <a:solidFill>
              <a:schemeClr val="lt1"/>
            </a:solidFill>
          </a:ln>
          <a:effectLst/>
          <a:scene3d>
            <a:camera prst="orthographicFront"/>
            <a:lightRig rig="chilly" dir="t"/>
          </a:scene3d>
          <a:sp3d prstMaterial="dkEdge"/>
        </c:spPr>
      </c:pivotFmt>
      <c:pivotFmt>
        <c:idx val="64"/>
        <c:spPr>
          <a:solidFill>
            <a:schemeClr val="accent6"/>
          </a:solidFill>
          <a:ln w="19050">
            <a:solidFill>
              <a:schemeClr val="lt1"/>
            </a:solidFill>
          </a:ln>
          <a:effectLst/>
          <a:scene3d>
            <a:camera prst="orthographicFront"/>
            <a:lightRig rig="chilly" dir="t"/>
          </a:scene3d>
          <a:sp3d prstMaterial="dkEdge"/>
        </c:spPr>
      </c:pivotFmt>
      <c:pivotFmt>
        <c:idx val="65"/>
        <c:spPr>
          <a:solidFill>
            <a:schemeClr val="accent6"/>
          </a:solidFill>
          <a:ln w="19050">
            <a:solidFill>
              <a:schemeClr val="lt1"/>
            </a:solidFill>
          </a:ln>
          <a:effectLst/>
          <a:scene3d>
            <a:camera prst="orthographicFront"/>
            <a:lightRig rig="chilly" dir="t"/>
          </a:scene3d>
          <a:sp3d prstMaterial="dkEdge"/>
        </c:spPr>
      </c:pivotFmt>
      <c:pivotFmt>
        <c:idx val="66"/>
        <c:spPr>
          <a:solidFill>
            <a:schemeClr val="accent6"/>
          </a:solidFill>
          <a:ln w="19050">
            <a:solidFill>
              <a:schemeClr val="lt1"/>
            </a:solidFill>
          </a:ln>
          <a:effectLst/>
          <a:scene3d>
            <a:camera prst="orthographicFront"/>
            <a:lightRig rig="chilly" dir="t"/>
          </a:scene3d>
          <a:sp3d prstMaterial="dkEdge"/>
        </c:spPr>
      </c:pivotFmt>
      <c:pivotFmt>
        <c:idx val="67"/>
        <c:spPr>
          <a:solidFill>
            <a:schemeClr val="accent6"/>
          </a:solidFill>
          <a:ln w="19050">
            <a:solidFill>
              <a:schemeClr val="lt1"/>
            </a:solidFill>
          </a:ln>
          <a:effectLst/>
          <a:scene3d>
            <a:camera prst="orthographicFront"/>
            <a:lightRig rig="chilly" dir="t"/>
          </a:scene3d>
          <a:sp3d prstMaterial="dkEdge"/>
        </c:spPr>
      </c:pivotFmt>
      <c:pivotFmt>
        <c:idx val="68"/>
        <c:spPr>
          <a:solidFill>
            <a:schemeClr val="accent6"/>
          </a:solidFill>
          <a:ln w="19050">
            <a:solidFill>
              <a:schemeClr val="lt1"/>
            </a:solidFill>
          </a:ln>
          <a:effectLst/>
          <a:scene3d>
            <a:camera prst="orthographicFront"/>
            <a:lightRig rig="chilly" dir="t"/>
          </a:scene3d>
          <a:sp3d prstMaterial="dkEdge"/>
        </c:spPr>
      </c:pivotFmt>
      <c:pivotFmt>
        <c:idx val="69"/>
        <c:spPr>
          <a:solidFill>
            <a:schemeClr val="accent6"/>
          </a:solidFill>
          <a:ln w="19050">
            <a:solidFill>
              <a:schemeClr val="lt1"/>
            </a:solidFill>
          </a:ln>
          <a:effectLst/>
          <a:scene3d>
            <a:camera prst="orthographicFront"/>
            <a:lightRig rig="chilly" dir="t"/>
          </a:scene3d>
          <a:sp3d prstMaterial="dkEdge"/>
        </c:spPr>
      </c:pivotFmt>
      <c:pivotFmt>
        <c:idx val="70"/>
        <c:spPr>
          <a:solidFill>
            <a:schemeClr val="accent6"/>
          </a:solidFill>
          <a:ln w="19050">
            <a:solidFill>
              <a:schemeClr val="lt1"/>
            </a:solidFill>
          </a:ln>
          <a:effectLst/>
          <a:scene3d>
            <a:camera prst="orthographicFront"/>
            <a:lightRig rig="chilly" dir="t"/>
          </a:scene3d>
          <a:sp3d prstMaterial="dkEdge"/>
        </c:spPr>
      </c:pivotFmt>
      <c:pivotFmt>
        <c:idx val="71"/>
        <c:spPr>
          <a:solidFill>
            <a:schemeClr val="accent6"/>
          </a:solidFill>
          <a:ln w="19050">
            <a:solidFill>
              <a:schemeClr val="lt1"/>
            </a:solidFill>
          </a:ln>
          <a:effectLst/>
          <a:scene3d>
            <a:camera prst="orthographicFront"/>
            <a:lightRig rig="chilly" dir="t"/>
          </a:scene3d>
          <a:sp3d prstMaterial="dkEdge"/>
        </c:spPr>
        <c:marker>
          <c:symbol val="none"/>
        </c:marker>
      </c:pivotFmt>
      <c:pivotFmt>
        <c:idx val="72"/>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73"/>
        <c:spPr>
          <a:solidFill>
            <a:schemeClr val="accent6"/>
          </a:solidFill>
          <a:ln w="19050">
            <a:solidFill>
              <a:schemeClr val="lt1"/>
            </a:solidFill>
          </a:ln>
          <a:effectLst/>
          <a:scene3d>
            <a:camera prst="orthographicFront"/>
            <a:lightRig rig="chilly" dir="t"/>
          </a:scene3d>
          <a:sp3d prstMaterial="dkEdge"/>
        </c:spPr>
      </c:pivotFmt>
      <c:pivotFmt>
        <c:idx val="74"/>
        <c:spPr>
          <a:solidFill>
            <a:schemeClr val="accent6"/>
          </a:solidFill>
          <a:ln w="19050">
            <a:solidFill>
              <a:schemeClr val="lt1"/>
            </a:solidFill>
          </a:ln>
          <a:effectLst/>
          <a:scene3d>
            <a:camera prst="orthographicFront"/>
            <a:lightRig rig="chilly" dir="t"/>
          </a:scene3d>
          <a:sp3d prstMaterial="dkEdge"/>
        </c:spPr>
      </c:pivotFmt>
      <c:pivotFmt>
        <c:idx val="75"/>
        <c:spPr>
          <a:solidFill>
            <a:schemeClr val="accent6"/>
          </a:solidFill>
          <a:ln w="19050">
            <a:solidFill>
              <a:schemeClr val="lt1"/>
            </a:solidFill>
          </a:ln>
          <a:effectLst/>
          <a:scene3d>
            <a:camera prst="orthographicFront"/>
            <a:lightRig rig="chilly" dir="t"/>
          </a:scene3d>
          <a:sp3d prstMaterial="dkEdge"/>
        </c:spPr>
      </c:pivotFmt>
      <c:pivotFmt>
        <c:idx val="76"/>
        <c:spPr>
          <a:solidFill>
            <a:schemeClr val="accent6"/>
          </a:solidFill>
          <a:ln w="6350">
            <a:solidFill>
              <a:schemeClr val="lt1"/>
            </a:solidFill>
          </a:ln>
          <a:effectLst/>
          <a:scene3d>
            <a:camera prst="orthographicFront"/>
            <a:lightRig rig="chilly" dir="t"/>
          </a:scene3d>
          <a:sp3d prstMaterial="dkEdge"/>
        </c:spPr>
        <c:dLbl>
          <c:idx val="0"/>
          <c:layout>
            <c:manualLayout>
              <c:x val="6.6283267545885509E-3"/>
              <c:y val="4.2598509052183098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7"/>
        <c:spPr>
          <a:solidFill>
            <a:schemeClr val="accent6"/>
          </a:solidFill>
          <a:ln w="19050">
            <a:solidFill>
              <a:schemeClr val="lt1"/>
            </a:solidFill>
          </a:ln>
          <a:effectLst/>
          <a:scene3d>
            <a:camera prst="orthographicFront"/>
            <a:lightRig rig="chilly" dir="t"/>
          </a:scene3d>
          <a:sp3d prstMaterial="dkEdge"/>
        </c:spPr>
      </c:pivotFmt>
      <c:pivotFmt>
        <c:idx val="78"/>
        <c:spPr>
          <a:solidFill>
            <a:schemeClr val="accent6"/>
          </a:solidFill>
          <a:ln w="19050">
            <a:solidFill>
              <a:schemeClr val="lt1"/>
            </a:solidFill>
          </a:ln>
          <a:effectLst/>
          <a:scene3d>
            <a:camera prst="orthographicFront"/>
            <a:lightRig rig="chilly" dir="t"/>
          </a:scene3d>
          <a:sp3d prstMaterial="dkEdge"/>
        </c:spPr>
      </c:pivotFmt>
      <c:pivotFmt>
        <c:idx val="79"/>
        <c:spPr>
          <a:solidFill>
            <a:schemeClr val="accent6"/>
          </a:solidFill>
          <a:ln w="19050">
            <a:solidFill>
              <a:schemeClr val="lt1"/>
            </a:solidFill>
          </a:ln>
          <a:effectLst/>
          <a:scene3d>
            <a:camera prst="orthographicFront"/>
            <a:lightRig rig="chilly" dir="t"/>
          </a:scene3d>
          <a:sp3d prstMaterial="dkEdge"/>
        </c:spPr>
      </c:pivotFmt>
      <c:pivotFmt>
        <c:idx val="80"/>
        <c:spPr>
          <a:solidFill>
            <a:schemeClr val="accent6"/>
          </a:solidFill>
          <a:ln w="19050">
            <a:solidFill>
              <a:schemeClr val="lt1"/>
            </a:solidFill>
          </a:ln>
          <a:effectLst/>
          <a:scene3d>
            <a:camera prst="orthographicFront"/>
            <a:lightRig rig="chilly" dir="t"/>
          </a:scene3d>
          <a:sp3d prstMaterial="dkEdge"/>
        </c:spPr>
      </c:pivotFmt>
      <c:pivotFmt>
        <c:idx val="81"/>
        <c:spPr>
          <a:solidFill>
            <a:schemeClr val="accent6"/>
          </a:solidFill>
          <a:ln w="19050">
            <a:solidFill>
              <a:schemeClr val="lt1"/>
            </a:solidFill>
          </a:ln>
          <a:effectLst/>
          <a:scene3d>
            <a:camera prst="orthographicFront"/>
            <a:lightRig rig="chilly" dir="t"/>
          </a:scene3d>
          <a:sp3d prstMaterial="dkEdge"/>
        </c:spPr>
      </c:pivotFmt>
      <c:pivotFmt>
        <c:idx val="82"/>
        <c:spPr>
          <a:solidFill>
            <a:schemeClr val="accent6">
              <a:tint val="63000"/>
            </a:schemeClr>
          </a:solidFill>
          <a:ln w="6350">
            <a:solidFill>
              <a:schemeClr val="lt1"/>
            </a:solidFill>
          </a:ln>
          <a:effectLst/>
          <a:scene3d>
            <a:camera prst="orthographicFront"/>
            <a:lightRig rig="chilly" dir="t"/>
          </a:scene3d>
          <a:sp3d prstMaterial="dkEdge"/>
        </c:spPr>
      </c:pivotFmt>
      <c:pivotFmt>
        <c:idx val="83"/>
        <c:spPr>
          <a:solidFill>
            <a:schemeClr val="accent6"/>
          </a:solidFill>
          <a:ln w="19050">
            <a:solidFill>
              <a:schemeClr val="lt1"/>
            </a:solidFill>
          </a:ln>
          <a:effectLst/>
          <a:scene3d>
            <a:camera prst="orthographicFront"/>
            <a:lightRig rig="chilly" dir="t"/>
          </a:scene3d>
          <a:sp3d prstMaterial="dkEdge"/>
        </c:spPr>
      </c:pivotFmt>
      <c:pivotFmt>
        <c:idx val="84"/>
        <c:spPr>
          <a:solidFill>
            <a:schemeClr val="accent6"/>
          </a:solidFill>
          <a:ln w="19050">
            <a:solidFill>
              <a:schemeClr val="lt1"/>
            </a:solidFill>
          </a:ln>
          <a:effectLst/>
          <a:scene3d>
            <a:camera prst="orthographicFront"/>
            <a:lightRig rig="chilly" dir="t"/>
          </a:scene3d>
          <a:sp3d prstMaterial="dkEdge"/>
        </c:spPr>
      </c:pivotFmt>
      <c:pivotFmt>
        <c:idx val="85"/>
        <c:spPr>
          <a:solidFill>
            <a:schemeClr val="accent6">
              <a:shade val="73000"/>
            </a:schemeClr>
          </a:solidFill>
          <a:ln w="6350">
            <a:solidFill>
              <a:schemeClr val="lt1"/>
            </a:solidFill>
          </a:ln>
          <a:effectLst/>
          <a:scene3d>
            <a:camera prst="orthographicFront"/>
            <a:lightRig rig="chilly" dir="t"/>
          </a:scene3d>
          <a:sp3d prstMaterial="dkEdge"/>
        </c:spPr>
      </c:pivotFmt>
      <c:pivotFmt>
        <c:idx val="86"/>
        <c:spPr>
          <a:solidFill>
            <a:schemeClr val="accent6">
              <a:shade val="51000"/>
            </a:schemeClr>
          </a:solidFill>
          <a:ln w="6350">
            <a:solidFill>
              <a:schemeClr val="lt1"/>
            </a:solidFill>
          </a:ln>
          <a:effectLst/>
          <a:scene3d>
            <a:camera prst="orthographicFront"/>
            <a:lightRig rig="chilly" dir="t"/>
          </a:scene3d>
          <a:sp3d prstMaterial="dkEdge"/>
        </c:spPr>
      </c:pivotFmt>
      <c:pivotFmt>
        <c:idx val="87"/>
        <c:spPr>
          <a:solidFill>
            <a:schemeClr val="accent6">
              <a:shade val="62000"/>
            </a:schemeClr>
          </a:solidFill>
          <a:ln w="6350">
            <a:solidFill>
              <a:schemeClr val="lt1"/>
            </a:solidFill>
          </a:ln>
          <a:effectLst/>
          <a:scene3d>
            <a:camera prst="orthographicFront"/>
            <a:lightRig rig="chilly" dir="t"/>
          </a:scene3d>
          <a:sp3d prstMaterial="dkEdge"/>
        </c:spPr>
      </c:pivotFmt>
      <c:pivotFmt>
        <c:idx val="88"/>
        <c:spPr>
          <a:solidFill>
            <a:schemeClr val="accent6">
              <a:shade val="83000"/>
            </a:schemeClr>
          </a:solidFill>
          <a:ln w="6350">
            <a:solidFill>
              <a:schemeClr val="lt1"/>
            </a:solidFill>
          </a:ln>
          <a:effectLst/>
          <a:scene3d>
            <a:camera prst="orthographicFront"/>
            <a:lightRig rig="chilly" dir="t"/>
          </a:scene3d>
          <a:sp3d prstMaterial="dkEdge"/>
        </c:spPr>
      </c:pivotFmt>
      <c:pivotFmt>
        <c:idx val="89"/>
        <c:spPr>
          <a:solidFill>
            <a:schemeClr val="accent6">
              <a:shade val="94000"/>
            </a:schemeClr>
          </a:solidFill>
          <a:ln w="6350">
            <a:solidFill>
              <a:schemeClr val="lt1"/>
            </a:solidFill>
          </a:ln>
          <a:effectLst/>
          <a:scene3d>
            <a:camera prst="orthographicFront"/>
            <a:lightRig rig="chilly" dir="t"/>
          </a:scene3d>
          <a:sp3d prstMaterial="dkEdge"/>
        </c:spPr>
      </c:pivotFmt>
      <c:pivotFmt>
        <c:idx val="90"/>
        <c:spPr>
          <a:solidFill>
            <a:schemeClr val="accent6">
              <a:tint val="95000"/>
            </a:schemeClr>
          </a:solidFill>
          <a:ln w="6350">
            <a:solidFill>
              <a:schemeClr val="lt1"/>
            </a:solidFill>
          </a:ln>
          <a:effectLst/>
          <a:scene3d>
            <a:camera prst="orthographicFront"/>
            <a:lightRig rig="chilly" dir="t"/>
          </a:scene3d>
          <a:sp3d prstMaterial="dkEdge"/>
        </c:spPr>
      </c:pivotFmt>
      <c:pivotFmt>
        <c:idx val="91"/>
        <c:spPr>
          <a:solidFill>
            <a:schemeClr val="accent6">
              <a:tint val="84000"/>
            </a:schemeClr>
          </a:solidFill>
          <a:ln w="6350">
            <a:solidFill>
              <a:schemeClr val="lt1"/>
            </a:solidFill>
          </a:ln>
          <a:effectLst/>
          <a:scene3d>
            <a:camera prst="orthographicFront"/>
            <a:lightRig rig="chilly" dir="t"/>
          </a:scene3d>
          <a:sp3d prstMaterial="dkEdge"/>
        </c:spPr>
      </c:pivotFmt>
      <c:pivotFmt>
        <c:idx val="92"/>
        <c:spPr>
          <a:solidFill>
            <a:schemeClr val="accent6">
              <a:tint val="74000"/>
            </a:schemeClr>
          </a:solidFill>
          <a:ln w="6350">
            <a:solidFill>
              <a:schemeClr val="lt1"/>
            </a:solidFill>
          </a:ln>
          <a:effectLst/>
          <a:scene3d>
            <a:camera prst="orthographicFront"/>
            <a:lightRig rig="chilly" dir="t"/>
          </a:scene3d>
          <a:sp3d prstMaterial="dkEdge"/>
        </c:spPr>
      </c:pivotFmt>
      <c:pivotFmt>
        <c:idx val="93"/>
        <c:spPr>
          <a:solidFill>
            <a:schemeClr val="accent6">
              <a:tint val="52000"/>
            </a:schemeClr>
          </a:solidFill>
          <a:ln w="6350">
            <a:solidFill>
              <a:schemeClr val="lt1"/>
            </a:solidFill>
          </a:ln>
          <a:effectLst/>
          <a:scene3d>
            <a:camera prst="orthographicFront"/>
            <a:lightRig rig="chilly" dir="t"/>
          </a:scene3d>
          <a:sp3d prstMaterial="dkEdge"/>
        </c:spPr>
      </c:pivotFmt>
      <c:pivotFmt>
        <c:idx val="94"/>
        <c:spPr>
          <a:solidFill>
            <a:schemeClr val="accent6">
              <a:tint val="41000"/>
            </a:schemeClr>
          </a:solidFill>
          <a:ln w="6350">
            <a:solidFill>
              <a:schemeClr val="lt1"/>
            </a:solidFill>
          </a:ln>
          <a:effectLst/>
          <a:scene3d>
            <a:camera prst="orthographicFront"/>
            <a:lightRig rig="chilly" dir="t"/>
          </a:scene3d>
          <a:sp3d prstMaterial="dkEdge"/>
        </c:spPr>
      </c:pivotFmt>
      <c:pivotFmt>
        <c:idx val="95"/>
        <c:spPr>
          <a:solidFill>
            <a:schemeClr val="accent6"/>
          </a:solidFill>
          <a:ln w="6350">
            <a:solidFill>
              <a:schemeClr val="lt1"/>
            </a:solidFill>
          </a:ln>
          <a:effectLst/>
          <a:scene3d>
            <a:camera prst="orthographicFront"/>
            <a:lightRig rig="chilly" dir="t"/>
          </a:scene3d>
          <a:sp3d prstMaterial="dkEdge"/>
        </c:spPr>
        <c:marker>
          <c:symbol val="none"/>
        </c:marker>
      </c:pivotFmt>
      <c:pivotFmt>
        <c:idx val="96"/>
        <c:spPr>
          <a:solidFill>
            <a:schemeClr val="accent6">
              <a:tint val="63000"/>
            </a:schemeClr>
          </a:solidFill>
          <a:ln w="6350">
            <a:solidFill>
              <a:schemeClr val="lt1"/>
            </a:solidFill>
          </a:ln>
          <a:effectLst/>
          <a:scene3d>
            <a:camera prst="orthographicFront"/>
            <a:lightRig rig="chilly" dir="t"/>
          </a:scene3d>
          <a:sp3d prstMaterial="dkEdge"/>
        </c:spPr>
      </c:pivotFmt>
      <c:pivotFmt>
        <c:idx val="97"/>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8"/>
        <c:spPr>
          <a:solidFill>
            <a:schemeClr val="accent6"/>
          </a:solidFill>
          <a:ln w="63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9"/>
        <c:spPr>
          <a:solidFill>
            <a:schemeClr val="accent6">
              <a:shade val="73000"/>
            </a:schemeClr>
          </a:solidFill>
          <a:ln w="6350">
            <a:solidFill>
              <a:schemeClr val="lt1"/>
            </a:solidFill>
          </a:ln>
          <a:effectLst/>
          <a:scene3d>
            <a:camera prst="orthographicFront"/>
            <a:lightRig rig="chilly" dir="t"/>
          </a:scene3d>
          <a:sp3d prstMaterial="dkEdge"/>
        </c:spPr>
      </c:pivotFmt>
      <c:pivotFmt>
        <c:idx val="100"/>
        <c:spPr>
          <a:solidFill>
            <a:schemeClr val="accent6">
              <a:shade val="73000"/>
            </a:schemeClr>
          </a:solidFill>
          <a:ln w="6350">
            <a:solidFill>
              <a:schemeClr val="lt1"/>
            </a:solidFill>
          </a:ln>
          <a:effectLst/>
          <a:scene3d>
            <a:camera prst="orthographicFront"/>
            <a:lightRig rig="chilly" dir="t"/>
          </a:scene3d>
          <a:sp3d prstMaterial="dkEdge"/>
        </c:spPr>
      </c:pivotFmt>
      <c:pivotFmt>
        <c:idx val="101"/>
        <c:spPr>
          <a:solidFill>
            <a:schemeClr val="accent6">
              <a:shade val="51000"/>
            </a:schemeClr>
          </a:solidFill>
          <a:ln w="6350">
            <a:solidFill>
              <a:schemeClr val="lt1"/>
            </a:solidFill>
          </a:ln>
          <a:effectLst/>
          <a:scene3d>
            <a:camera prst="orthographicFront"/>
            <a:lightRig rig="chilly" dir="t"/>
          </a:scene3d>
          <a:sp3d prstMaterial="dkEdge"/>
        </c:spPr>
      </c:pivotFmt>
      <c:pivotFmt>
        <c:idx val="102"/>
        <c:spPr>
          <a:solidFill>
            <a:schemeClr val="accent6">
              <a:shade val="62000"/>
            </a:schemeClr>
          </a:solidFill>
          <a:ln w="6350">
            <a:solidFill>
              <a:schemeClr val="lt1"/>
            </a:solidFill>
          </a:ln>
          <a:effectLst/>
          <a:scene3d>
            <a:camera prst="orthographicFront"/>
            <a:lightRig rig="chilly" dir="t"/>
          </a:scene3d>
          <a:sp3d prstMaterial="dkEdge"/>
        </c:spPr>
      </c:pivotFmt>
      <c:pivotFmt>
        <c:idx val="103"/>
        <c:spPr>
          <a:solidFill>
            <a:schemeClr val="accent6">
              <a:shade val="83000"/>
            </a:schemeClr>
          </a:solidFill>
          <a:ln w="6350">
            <a:solidFill>
              <a:schemeClr val="lt1"/>
            </a:solidFill>
          </a:ln>
          <a:effectLst/>
          <a:scene3d>
            <a:camera prst="orthographicFront"/>
            <a:lightRig rig="chilly" dir="t"/>
          </a:scene3d>
          <a:sp3d prstMaterial="dkEdge"/>
        </c:spPr>
      </c:pivotFmt>
      <c:pivotFmt>
        <c:idx val="104"/>
        <c:spPr>
          <a:solidFill>
            <a:schemeClr val="accent6">
              <a:shade val="94000"/>
            </a:schemeClr>
          </a:solidFill>
          <a:ln w="6350">
            <a:solidFill>
              <a:schemeClr val="lt1"/>
            </a:solidFill>
          </a:ln>
          <a:effectLst/>
          <a:scene3d>
            <a:camera prst="orthographicFront"/>
            <a:lightRig rig="chilly" dir="t"/>
          </a:scene3d>
          <a:sp3d prstMaterial="dkEdge"/>
        </c:spPr>
      </c:pivotFmt>
      <c:pivotFmt>
        <c:idx val="105"/>
        <c:spPr>
          <a:solidFill>
            <a:schemeClr val="accent6">
              <a:tint val="95000"/>
            </a:schemeClr>
          </a:solidFill>
          <a:ln w="6350">
            <a:solidFill>
              <a:schemeClr val="lt1"/>
            </a:solidFill>
          </a:ln>
          <a:effectLst/>
          <a:scene3d>
            <a:camera prst="orthographicFront"/>
            <a:lightRig rig="chilly" dir="t"/>
          </a:scene3d>
          <a:sp3d prstMaterial="dkEdge"/>
        </c:spPr>
      </c:pivotFmt>
      <c:pivotFmt>
        <c:idx val="106"/>
        <c:spPr>
          <a:solidFill>
            <a:schemeClr val="accent6">
              <a:tint val="84000"/>
            </a:schemeClr>
          </a:solidFill>
          <a:ln w="6350">
            <a:solidFill>
              <a:schemeClr val="lt1"/>
            </a:solidFill>
          </a:ln>
          <a:effectLst/>
          <a:scene3d>
            <a:camera prst="orthographicFront"/>
            <a:lightRig rig="chilly" dir="t"/>
          </a:scene3d>
          <a:sp3d prstMaterial="dkEdge"/>
        </c:spPr>
      </c:pivotFmt>
      <c:pivotFmt>
        <c:idx val="107"/>
        <c:spPr>
          <a:solidFill>
            <a:schemeClr val="accent6">
              <a:tint val="74000"/>
            </a:schemeClr>
          </a:solidFill>
          <a:ln w="6350">
            <a:solidFill>
              <a:schemeClr val="lt1"/>
            </a:solidFill>
          </a:ln>
          <a:effectLst/>
          <a:scene3d>
            <a:camera prst="orthographicFront"/>
            <a:lightRig rig="chilly" dir="t"/>
          </a:scene3d>
          <a:sp3d prstMaterial="dkEdge"/>
        </c:spPr>
      </c:pivotFmt>
      <c:pivotFmt>
        <c:idx val="108"/>
        <c:spPr>
          <a:solidFill>
            <a:schemeClr val="accent6">
              <a:tint val="63000"/>
            </a:schemeClr>
          </a:solidFill>
          <a:ln w="6350">
            <a:solidFill>
              <a:schemeClr val="lt1"/>
            </a:solidFill>
          </a:ln>
          <a:effectLst/>
          <a:scene3d>
            <a:camera prst="orthographicFront"/>
            <a:lightRig rig="chilly" dir="t"/>
          </a:scene3d>
          <a:sp3d prstMaterial="dkEdge"/>
        </c:spPr>
      </c:pivotFmt>
      <c:pivotFmt>
        <c:idx val="109"/>
        <c:spPr>
          <a:solidFill>
            <a:schemeClr val="accent6">
              <a:tint val="52000"/>
            </a:schemeClr>
          </a:solidFill>
          <a:ln w="6350">
            <a:solidFill>
              <a:schemeClr val="lt1"/>
            </a:solidFill>
          </a:ln>
          <a:effectLst/>
          <a:scene3d>
            <a:camera prst="orthographicFront"/>
            <a:lightRig rig="chilly" dir="t"/>
          </a:scene3d>
          <a:sp3d prstMaterial="dkEdge"/>
        </c:spPr>
      </c:pivotFmt>
      <c:pivotFmt>
        <c:idx val="110"/>
        <c:spPr>
          <a:solidFill>
            <a:schemeClr val="accent6">
              <a:tint val="41000"/>
            </a:schemeClr>
          </a:solidFill>
          <a:ln w="6350">
            <a:solidFill>
              <a:schemeClr val="lt1"/>
            </a:solidFill>
          </a:ln>
          <a:effectLst/>
          <a:scene3d>
            <a:camera prst="orthographicFront"/>
            <a:lightRig rig="chilly" dir="t"/>
          </a:scene3d>
          <a:sp3d prstMaterial="dkEdge"/>
        </c:spPr>
      </c:pivotFmt>
      <c:pivotFmt>
        <c:idx val="111"/>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6"/>
          </a:solidFill>
          <a:ln w="63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6">
              <a:tint val="74000"/>
            </a:schemeClr>
          </a:solidFill>
          <a:ln w="6350">
            <a:solidFill>
              <a:schemeClr val="lt1"/>
            </a:solidFill>
          </a:ln>
          <a:effectLst/>
          <a:scene3d>
            <a:camera prst="orthographicFront"/>
            <a:lightRig rig="chilly" dir="t"/>
          </a:scene3d>
          <a:sp3d prstMaterial="dkEdge"/>
        </c:spPr>
      </c:pivotFmt>
      <c:pivotFmt>
        <c:idx val="114"/>
        <c:spPr>
          <a:solidFill>
            <a:schemeClr val="accent6">
              <a:shade val="73000"/>
            </a:schemeClr>
          </a:solidFill>
          <a:ln w="6350">
            <a:solidFill>
              <a:schemeClr val="lt1"/>
            </a:solidFill>
          </a:ln>
          <a:effectLst/>
          <a:scene3d>
            <a:camera prst="orthographicFront"/>
            <a:lightRig rig="chilly" dir="t"/>
          </a:scene3d>
          <a:sp3d prstMaterial="dkEdge"/>
        </c:spPr>
      </c:pivotFmt>
      <c:pivotFmt>
        <c:idx val="115"/>
        <c:spPr>
          <a:solidFill>
            <a:schemeClr val="accent6">
              <a:shade val="73000"/>
            </a:schemeClr>
          </a:solidFill>
          <a:ln w="6350">
            <a:solidFill>
              <a:schemeClr val="lt1"/>
            </a:solidFill>
          </a:ln>
          <a:effectLst/>
          <a:scene3d>
            <a:camera prst="orthographicFront"/>
            <a:lightRig rig="chilly" dir="t"/>
          </a:scene3d>
          <a:sp3d prstMaterial="dkEdge"/>
        </c:spPr>
      </c:pivotFmt>
      <c:pivotFmt>
        <c:idx val="116"/>
        <c:spPr>
          <a:solidFill>
            <a:schemeClr val="accent6">
              <a:tint val="84000"/>
            </a:schemeClr>
          </a:solidFill>
          <a:ln w="6350">
            <a:solidFill>
              <a:schemeClr val="lt1"/>
            </a:solidFill>
          </a:ln>
          <a:effectLst/>
          <a:scene3d>
            <a:camera prst="orthographicFront"/>
            <a:lightRig rig="chilly" dir="t"/>
          </a:scene3d>
          <a:sp3d prstMaterial="dkEdge"/>
        </c:spPr>
      </c:pivotFmt>
      <c:pivotFmt>
        <c:idx val="117"/>
        <c:spPr>
          <a:solidFill>
            <a:schemeClr val="accent6">
              <a:tint val="63000"/>
            </a:schemeClr>
          </a:solidFill>
          <a:ln w="6350">
            <a:solidFill>
              <a:schemeClr val="lt1"/>
            </a:solidFill>
          </a:ln>
          <a:effectLst/>
          <a:scene3d>
            <a:camera prst="orthographicFront"/>
            <a:lightRig rig="chilly" dir="t"/>
          </a:scene3d>
          <a:sp3d prstMaterial="dkEdge"/>
        </c:spPr>
      </c:pivotFmt>
      <c:pivotFmt>
        <c:idx val="118"/>
        <c:spPr>
          <a:solidFill>
            <a:schemeClr val="accent6">
              <a:tint val="95000"/>
            </a:schemeClr>
          </a:solidFill>
          <a:ln w="6350">
            <a:solidFill>
              <a:schemeClr val="lt1"/>
            </a:solidFill>
          </a:ln>
          <a:effectLst/>
          <a:scene3d>
            <a:camera prst="orthographicFront"/>
            <a:lightRig rig="chilly" dir="t"/>
          </a:scene3d>
          <a:sp3d prstMaterial="dkEdge"/>
        </c:spPr>
      </c:pivotFmt>
      <c:pivotFmt>
        <c:idx val="119"/>
        <c:spPr>
          <a:solidFill>
            <a:schemeClr val="accent6">
              <a:tint val="52000"/>
            </a:schemeClr>
          </a:solidFill>
          <a:ln w="6350">
            <a:solidFill>
              <a:schemeClr val="lt1"/>
            </a:solidFill>
          </a:ln>
          <a:effectLst/>
          <a:scene3d>
            <a:camera prst="orthographicFront"/>
            <a:lightRig rig="chilly" dir="t"/>
          </a:scene3d>
          <a:sp3d prstMaterial="dkEdge"/>
        </c:spPr>
      </c:pivotFmt>
      <c:pivotFmt>
        <c:idx val="120"/>
        <c:spPr>
          <a:solidFill>
            <a:schemeClr val="accent6">
              <a:shade val="51000"/>
            </a:schemeClr>
          </a:solidFill>
          <a:ln w="6350">
            <a:solidFill>
              <a:schemeClr val="lt1"/>
            </a:solidFill>
          </a:ln>
          <a:effectLst/>
          <a:scene3d>
            <a:camera prst="orthographicFront"/>
            <a:lightRig rig="chilly" dir="t"/>
          </a:scene3d>
          <a:sp3d prstMaterial="dkEdge"/>
        </c:spPr>
      </c:pivotFmt>
      <c:pivotFmt>
        <c:idx val="121"/>
        <c:spPr>
          <a:solidFill>
            <a:schemeClr val="accent6">
              <a:shade val="94000"/>
            </a:schemeClr>
          </a:solidFill>
          <a:ln w="6350">
            <a:solidFill>
              <a:schemeClr val="lt1"/>
            </a:solidFill>
          </a:ln>
          <a:effectLst/>
          <a:scene3d>
            <a:camera prst="orthographicFront"/>
            <a:lightRig rig="chilly" dir="t"/>
          </a:scene3d>
          <a:sp3d prstMaterial="dkEdge"/>
        </c:spPr>
      </c:pivotFmt>
      <c:pivotFmt>
        <c:idx val="122"/>
        <c:spPr>
          <a:solidFill>
            <a:schemeClr val="accent6">
              <a:shade val="62000"/>
            </a:schemeClr>
          </a:solidFill>
          <a:ln w="6350">
            <a:solidFill>
              <a:schemeClr val="lt1"/>
            </a:solidFill>
          </a:ln>
          <a:effectLst/>
          <a:scene3d>
            <a:camera prst="orthographicFront"/>
            <a:lightRig rig="chilly" dir="t"/>
          </a:scene3d>
          <a:sp3d prstMaterial="dkEdge"/>
        </c:spPr>
      </c:pivotFmt>
      <c:pivotFmt>
        <c:idx val="123"/>
        <c:spPr>
          <a:solidFill>
            <a:schemeClr val="accent6">
              <a:tint val="41000"/>
            </a:schemeClr>
          </a:solidFill>
          <a:ln w="6350">
            <a:solidFill>
              <a:schemeClr val="lt1"/>
            </a:solidFill>
          </a:ln>
          <a:effectLst/>
          <a:scene3d>
            <a:camera prst="orthographicFront"/>
            <a:lightRig rig="chilly" dir="t"/>
          </a:scene3d>
          <a:sp3d prstMaterial="dkEdge"/>
        </c:spPr>
      </c:pivotFmt>
      <c:pivotFmt>
        <c:idx val="124"/>
        <c:spPr>
          <a:solidFill>
            <a:schemeClr val="accent6">
              <a:shade val="83000"/>
            </a:schemeClr>
          </a:solidFill>
          <a:ln w="6350">
            <a:solidFill>
              <a:schemeClr val="lt1"/>
            </a:solidFill>
          </a:ln>
          <a:effectLst/>
          <a:scene3d>
            <a:camera prst="orthographicFront"/>
            <a:lightRig rig="chilly" dir="t"/>
          </a:scene3d>
          <a:sp3d prstMaterial="dkEdge"/>
        </c:spPr>
      </c:pivotFmt>
    </c:pivotFmts>
    <c:plotArea>
      <c:layout>
        <c:manualLayout>
          <c:layoutTarget val="inner"/>
          <c:xMode val="edge"/>
          <c:yMode val="edge"/>
          <c:x val="0.20319585650292385"/>
          <c:y val="7.5528899822527862E-2"/>
          <c:w val="0.75500731720877456"/>
          <c:h val="0.84502614197170622"/>
        </c:manualLayout>
      </c:layout>
      <c:barChart>
        <c:barDir val="bar"/>
        <c:grouping val="clustered"/>
        <c:varyColors val="0"/>
        <c:ser>
          <c:idx val="0"/>
          <c:order val="0"/>
          <c:tx>
            <c:strRef>
              <c:f>'Date Suplimentare'!$C$4</c:f>
              <c:strCache>
                <c:ptCount val="1"/>
                <c:pt idx="0">
                  <c:v>Total</c:v>
                </c:pt>
              </c:strCache>
            </c:strRef>
          </c:tx>
          <c:spPr>
            <a:solidFill>
              <a:schemeClr val="accent6"/>
            </a:solidFill>
            <a:ln w="6350">
              <a:solidFill>
                <a:schemeClr val="lt1"/>
              </a:solidFill>
            </a:ln>
            <a:effectLst/>
            <a:scene3d>
              <a:camera prst="orthographicFront"/>
              <a:lightRig rig="chilly" dir="t"/>
            </a:scene3d>
            <a:sp3d prstMaterial="dkEdge"/>
          </c:spPr>
          <c:invertIfNegative val="0"/>
          <c:dPt>
            <c:idx val="0"/>
            <c:invertIfNegative val="0"/>
            <c:bubble3D val="0"/>
            <c:spPr>
              <a:solidFill>
                <a:schemeClr val="accent6">
                  <a:tint val="7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1-84EC-45CF-828D-0C80D3F2D6AC}"/>
              </c:ext>
            </c:extLst>
          </c:dPt>
          <c:dPt>
            <c:idx val="1"/>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3-84EC-45CF-828D-0C80D3F2D6AC}"/>
              </c:ext>
            </c:extLst>
          </c:dPt>
          <c:dPt>
            <c:idx val="2"/>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5-84EC-45CF-828D-0C80D3F2D6AC}"/>
              </c:ext>
            </c:extLst>
          </c:dPt>
          <c:dPt>
            <c:idx val="3"/>
            <c:invertIfNegative val="0"/>
            <c:bubble3D val="0"/>
            <c:spPr>
              <a:solidFill>
                <a:schemeClr val="accent6">
                  <a:tint val="8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7-84EC-45CF-828D-0C80D3F2D6AC}"/>
              </c:ext>
            </c:extLst>
          </c:dPt>
          <c:dPt>
            <c:idx val="4"/>
            <c:invertIfNegative val="0"/>
            <c:bubble3D val="0"/>
            <c:spPr>
              <a:solidFill>
                <a:schemeClr val="accent6">
                  <a:tint val="6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9-84EC-45CF-828D-0C80D3F2D6AC}"/>
              </c:ext>
            </c:extLst>
          </c:dPt>
          <c:dPt>
            <c:idx val="5"/>
            <c:invertIfNegative val="0"/>
            <c:bubble3D val="0"/>
            <c:spPr>
              <a:solidFill>
                <a:schemeClr val="accent6">
                  <a:tint val="95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B-84EC-45CF-828D-0C80D3F2D6AC}"/>
              </c:ext>
            </c:extLst>
          </c:dPt>
          <c:dPt>
            <c:idx val="6"/>
            <c:invertIfNegative val="0"/>
            <c:bubble3D val="0"/>
            <c:spPr>
              <a:solidFill>
                <a:schemeClr val="accent6">
                  <a:tint val="5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D-84EC-45CF-828D-0C80D3F2D6AC}"/>
              </c:ext>
            </c:extLst>
          </c:dPt>
          <c:dPt>
            <c:idx val="7"/>
            <c:invertIfNegative val="0"/>
            <c:bubble3D val="0"/>
            <c:spPr>
              <a:solidFill>
                <a:schemeClr val="accent6">
                  <a:shade val="5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F-84EC-45CF-828D-0C80D3F2D6AC}"/>
              </c:ext>
            </c:extLst>
          </c:dPt>
          <c:dPt>
            <c:idx val="8"/>
            <c:invertIfNegative val="0"/>
            <c:bubble3D val="0"/>
            <c:spPr>
              <a:solidFill>
                <a:schemeClr val="accent6">
                  <a:shade val="9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1-84EC-45CF-828D-0C80D3F2D6AC}"/>
              </c:ext>
            </c:extLst>
          </c:dPt>
          <c:dPt>
            <c:idx val="9"/>
            <c:invertIfNegative val="0"/>
            <c:bubble3D val="0"/>
            <c:spPr>
              <a:solidFill>
                <a:schemeClr val="accent6">
                  <a:shade val="6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3-84EC-45CF-828D-0C80D3F2D6AC}"/>
              </c:ext>
            </c:extLst>
          </c:dPt>
          <c:dPt>
            <c:idx val="10"/>
            <c:invertIfNegative val="0"/>
            <c:bubble3D val="0"/>
            <c:spPr>
              <a:solidFill>
                <a:schemeClr val="accent6">
                  <a:tint val="4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5-84EC-45CF-828D-0C80D3F2D6AC}"/>
              </c:ext>
            </c:extLst>
          </c:dPt>
          <c:dPt>
            <c:idx val="11"/>
            <c:invertIfNegative val="0"/>
            <c:bubble3D val="0"/>
            <c:spPr>
              <a:solidFill>
                <a:schemeClr val="accent6">
                  <a:shade val="8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7-84EC-45CF-828D-0C80D3F2D6AC}"/>
              </c:ext>
            </c:extLst>
          </c:dPt>
          <c:dPt>
            <c:idx val="12"/>
            <c:invertIfNegative val="0"/>
            <c:bubble3D val="0"/>
            <c:extLst>
              <c:ext xmlns:c16="http://schemas.microsoft.com/office/drawing/2014/chart" uri="{C3380CC4-5D6E-409C-BE32-E72D297353CC}">
                <c16:uniqueId val="{00000019-84EC-45CF-828D-0C80D3F2D6AC}"/>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'Date Suplimentare'!$B$5:$B$17</c:f>
              <c:strCache>
                <c:ptCount val="12"/>
                <c:pt idx="0">
                  <c:v>Animale de casă</c:v>
                </c:pt>
                <c:pt idx="1">
                  <c:v>Cadouri și caritate</c:v>
                </c:pt>
                <c:pt idx="2">
                  <c:v>Copii</c:v>
                </c:pt>
                <c:pt idx="3">
                  <c:v>Îngrijire personală</c:v>
                </c:pt>
                <c:pt idx="4">
                  <c:v>Economii</c:v>
                </c:pt>
                <c:pt idx="5">
                  <c:v>Împrumuturi</c:v>
                </c:pt>
                <c:pt idx="6">
                  <c:v>Taxe</c:v>
                </c:pt>
                <c:pt idx="7">
                  <c:v>Distracție</c:v>
                </c:pt>
                <c:pt idx="8">
                  <c:v>Asigurare</c:v>
                </c:pt>
                <c:pt idx="9">
                  <c:v>Alimente</c:v>
                </c:pt>
                <c:pt idx="10">
                  <c:v>Transport</c:v>
                </c:pt>
                <c:pt idx="11">
                  <c:v>Locuință</c:v>
                </c:pt>
              </c:strCache>
            </c:strRef>
          </c:cat>
          <c:val>
            <c:numRef>
              <c:f>'Date Suplimentare'!$C$5:$C$17</c:f>
              <c:numCache>
                <c:formatCode>#,##0\ [$lei-418];[Red]\-#,##0\ [$lei-418]</c:formatCode>
                <c:ptCount val="12"/>
                <c:pt idx="0">
                  <c:v>100</c:v>
                </c:pt>
                <c:pt idx="1">
                  <c:v>125</c:v>
                </c:pt>
                <c:pt idx="2">
                  <c:v>140</c:v>
                </c:pt>
                <c:pt idx="3">
                  <c:v>140</c:v>
                </c:pt>
                <c:pt idx="4">
                  <c:v>200</c:v>
                </c:pt>
                <c:pt idx="5">
                  <c:v>200</c:v>
                </c:pt>
                <c:pt idx="6">
                  <c:v>300</c:v>
                </c:pt>
                <c:pt idx="7">
                  <c:v>358</c:v>
                </c:pt>
                <c:pt idx="8">
                  <c:v>900</c:v>
                </c:pt>
                <c:pt idx="9">
                  <c:v>1320</c:v>
                </c:pt>
                <c:pt idx="10">
                  <c:v>1375</c:v>
                </c:pt>
                <c:pt idx="11">
                  <c:v>2702</c:v>
                </c:pt>
              </c:numCache>
            </c:numRef>
          </c:val>
          <c:extLst>
            <c:ext xmlns:c16="http://schemas.microsoft.com/office/drawing/2014/chart" uri="{C3380CC4-5D6E-409C-BE32-E72D297353CC}">
              <c16:uniqueId val="{0000001A-84EC-45CF-828D-0C80D3F2D6AC}"/>
            </c:ext>
          </c:extLst>
        </c:ser>
        <c:dLbls>
          <c:showLegendKey val="0"/>
          <c:showVal val="1"/>
          <c:showCatName val="0"/>
          <c:showSerName val="0"/>
          <c:showPercent val="0"/>
          <c:showBubbleSize val="0"/>
        </c:dLbls>
        <c:gapWidth val="60"/>
        <c:axId val="445458128"/>
        <c:axId val="445460424"/>
      </c:barChart>
      <c:valAx>
        <c:axId val="445460424"/>
        <c:scaling>
          <c:orientation val="minMax"/>
        </c:scaling>
        <c:delete val="0"/>
        <c:axPos val="b"/>
        <c:majorGridlines>
          <c:spPr>
            <a:ln w="3175" cap="flat" cmpd="sng" algn="ctr">
              <a:solidFill>
                <a:schemeClr val="tx1">
                  <a:lumMod val="15000"/>
                  <a:lumOff val="85000"/>
                  <a:alpha val="50000"/>
                </a:schemeClr>
              </a:solidFill>
              <a:round/>
            </a:ln>
            <a:effectLst/>
          </c:spPr>
        </c:majorGridlines>
        <c:numFmt formatCode="#,##0\ [$lei-418];[Red]\-#,##0\ [$lei-418]"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5458128"/>
        <c:crosses val="autoZero"/>
        <c:crossBetween val="between"/>
        <c:dispUnits>
          <c:builtInUnit val="thousands"/>
          <c:dispUnitsLbl>
            <c:layout>
              <c:manualLayout>
                <c:xMode val="edge"/>
                <c:yMode val="edge"/>
                <c:x val="0.96467825169753263"/>
                <c:y val="0.9281567141621550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K</a:t>
                  </a:r>
                </a:p>
              </c:rich>
            </c:tx>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catAx>
        <c:axId val="445458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54604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2" /><Relationship Type="http://schemas.openxmlformats.org/officeDocument/2006/relationships/image" Target="/xl/media/image13.jpeg" Id="rId1" /></Relationships>
</file>

<file path=xl/drawings/_rels/drawing22.xml.rels>&#65279;<?xml version="1.0" encoding="utf-8"?><Relationships xmlns="http://schemas.openxmlformats.org/package/2006/relationships"><Relationship Type="http://schemas.openxmlformats.org/officeDocument/2006/relationships/image" Target="/xl/media/image22.jpeg" Id="rId1" /></Relationships>
</file>

<file path=xl/drawings/_rels/drawing31.xml.rels>&#65279;<?xml version="1.0" encoding="utf-8"?><Relationships xmlns="http://schemas.openxmlformats.org/package/2006/relationships"><Relationship Type="http://schemas.openxmlformats.org/officeDocument/2006/relationships/image" Target="/xl/media/image3.jpeg" Id="rId1" /></Relationships>
</file>

<file path=xl/drawings/_rels/drawing44.xml.rels>&#65279;<?xml version="1.0" encoding="utf-8"?><Relationships xmlns="http://schemas.openxmlformats.org/package/2006/relationships"><Relationship Type="http://schemas.openxmlformats.org/officeDocument/2006/relationships/image" Target="/xl/media/image44.jpeg" Id="rId1" /></Relationships>
</file>

<file path=xl/drawings/drawing13.xml><?xml version="1.0" encoding="utf-8"?>
<xdr:wsDr xmlns:xdr="http://schemas.openxmlformats.org/drawingml/2006/spreadsheetDrawing" xmlns:a="http://schemas.openxmlformats.org/drawingml/2006/main">
  <xdr:twoCellAnchor editAs="oneCell">
    <xdr:from>
      <xdr:col>0</xdr:col>
      <xdr:colOff>133346</xdr:colOff>
      <xdr:row>0</xdr:row>
      <xdr:rowOff>137629</xdr:rowOff>
    </xdr:from>
    <xdr:to>
      <xdr:col>6</xdr:col>
      <xdr:colOff>1247774</xdr:colOff>
      <xdr:row>1</xdr:row>
      <xdr:rowOff>0</xdr:rowOff>
    </xdr:to>
    <xdr:pic>
      <xdr:nvPicPr>
        <xdr:cNvPr id="2" name="Imagine 1" descr="Element grafic ilustrație cu o familie care face bugetul"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6" y="137629"/>
          <a:ext cx="7029453" cy="1205396"/>
        </a:xfrm>
        <a:prstGeom prst="rect">
          <a:avLst/>
        </a:prstGeom>
      </xdr:spPr>
    </xdr:pic>
    <xdr:clientData/>
  </xdr:twoCellAnchor>
  <xdr:twoCellAnchor>
    <xdr:from>
      <xdr:col>1</xdr:col>
      <xdr:colOff>1</xdr:colOff>
      <xdr:row>0</xdr:row>
      <xdr:rowOff>533400</xdr:rowOff>
    </xdr:from>
    <xdr:to>
      <xdr:col>3</xdr:col>
      <xdr:colOff>400049</xdr:colOff>
      <xdr:row>1</xdr:row>
      <xdr:rowOff>38100</xdr:rowOff>
    </xdr:to>
    <xdr:sp macro="" textlink="">
      <xdr:nvSpPr>
        <xdr:cNvPr id="4" name="Casetă Text 3" descr="Prezentare Generală Bugetului" title="Titlu 1">
          <a:extLst>
            <a:ext uri="{FF2B5EF4-FFF2-40B4-BE49-F238E27FC236}">
              <a16:creationId xmlns:a16="http://schemas.microsoft.com/office/drawing/2014/main" id="{00000000-0008-0000-0000-000004000000}"/>
            </a:ext>
          </a:extLst>
        </xdr:cNvPr>
        <xdr:cNvSpPr txBox="1"/>
      </xdr:nvSpPr>
      <xdr:spPr>
        <a:xfrm>
          <a:off x="142876" y="533400"/>
          <a:ext cx="3171823"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ro" sz="2400">
              <a:solidFill>
                <a:schemeClr val="accent6">
                  <a:lumMod val="50000"/>
                </a:schemeClr>
              </a:solidFill>
              <a:latin typeface="+mj-lt"/>
            </a:rPr>
            <a:t>Prezentarea generală a bugetului</a:t>
          </a:r>
        </a:p>
      </xdr:txBody>
    </xdr:sp>
    <xdr:clientData/>
  </xdr:twoCellAnchor>
  <xdr:twoCellAnchor>
    <xdr:from>
      <xdr:col>1</xdr:col>
      <xdr:colOff>76200</xdr:colOff>
      <xdr:row>12</xdr:row>
      <xdr:rowOff>57150</xdr:rowOff>
    </xdr:from>
    <xdr:to>
      <xdr:col>6</xdr:col>
      <xdr:colOff>1185582</xdr:colOff>
      <xdr:row>24</xdr:row>
      <xdr:rowOff>106680</xdr:rowOff>
    </xdr:to>
    <xdr:graphicFrame macro="">
      <xdr:nvGraphicFramePr>
        <xdr:cNvPr id="5" name="Diagramă_Buget" descr="Diagramă Pivot Tabel pentru a afișa defalcarea cheltuielilor efective" title="Defalcarea Cheltuielilor Reale">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146752</xdr:colOff>
      <xdr:row>0</xdr:row>
      <xdr:rowOff>0</xdr:rowOff>
    </xdr:from>
    <xdr:to>
      <xdr:col>6</xdr:col>
      <xdr:colOff>97155</xdr:colOff>
      <xdr:row>43</xdr:row>
      <xdr:rowOff>57150</xdr:rowOff>
    </xdr:to>
    <xdr:pic>
      <xdr:nvPicPr>
        <xdr:cNvPr id="4" name="Imagine 3" descr="Element grafic ilustrație afișând numeroase categorii de cheltuieli sub formă de pictograme" title="Banner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9802" y="0"/>
          <a:ext cx="1226753" cy="8286750"/>
        </a:xfrm>
        <a:prstGeom prst="rect">
          <a:avLst/>
        </a:prstGeom>
      </xdr:spPr>
    </xdr:pic>
    <xdr:clientData/>
  </xdr:twoCellAnchor>
  <xdr:twoCellAnchor editAs="oneCell">
    <xdr:from>
      <xdr:col>0</xdr:col>
      <xdr:colOff>95249</xdr:colOff>
      <xdr:row>1</xdr:row>
      <xdr:rowOff>47625</xdr:rowOff>
    </xdr:from>
    <xdr:to>
      <xdr:col>4</xdr:col>
      <xdr:colOff>838200</xdr:colOff>
      <xdr:row>1</xdr:row>
      <xdr:rowOff>1381124</xdr:rowOff>
    </xdr:to>
    <mc:AlternateContent xmlns:mc="http://schemas.openxmlformats.org/markup-compatibility/2006" xmlns:a14="http://schemas.microsoft.com/office/drawing/2010/main">
      <mc:Choice Requires="a14">
        <xdr:graphicFrame macro="">
          <xdr:nvGraphicFramePr>
            <xdr:cNvPr id="2" name="Categorie" descr="Slicer Rezumat Buget&#10;&#10;Slicer pentru a filtra rapid Sumarul Bugetului">
              <a:extLst>
                <a:ext uri="{FF2B5EF4-FFF2-40B4-BE49-F238E27FC236}">
                  <a16:creationId xmlns:a16="http://schemas.microsoft.com/office/drawing/2014/main" id="{A6622A03-01ED-48BC-B1CD-026D05F9ED13}"/>
                </a:ext>
              </a:extLst>
            </xdr:cNvPr>
            <xdr:cNvGraphicFramePr/>
          </xdr:nvGraphicFramePr>
          <xdr:xfrm>
            <a:off x="0" y="0"/>
            <a:ext cx="0" cy="0"/>
          </xdr:xfrm>
          <a:graphic>
            <a:graphicData uri="http://schemas.microsoft.com/office/drawing/2010/slicer">
              <sle:slicer xmlns:sle="http://schemas.microsoft.com/office/drawing/2010/slicer" name="Categorie"/>
            </a:graphicData>
          </a:graphic>
        </xdr:graphicFrame>
      </mc:Choice>
      <mc:Fallback xmlns="">
        <xdr:sp macro="" textlink="">
          <xdr:nvSpPr>
            <xdr:cNvPr id="0" name=""/>
            <xdr:cNvSpPr>
              <a:spLocks noTextEdit="1"/>
            </xdr:cNvSpPr>
          </xdr:nvSpPr>
          <xdr:spPr>
            <a:xfrm>
              <a:off x="95249" y="628650"/>
              <a:ext cx="5057776" cy="13334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133349</xdr:colOff>
      <xdr:row>0</xdr:row>
      <xdr:rowOff>132774</xdr:rowOff>
    </xdr:from>
    <xdr:to>
      <xdr:col>7</xdr:col>
      <xdr:colOff>9525</xdr:colOff>
      <xdr:row>0</xdr:row>
      <xdr:rowOff>1627675</xdr:rowOff>
    </xdr:to>
    <xdr:pic>
      <xdr:nvPicPr>
        <xdr:cNvPr id="4" name="Imagine 3" descr="Ilustrație cu o fată și un tip de la băcănie" title="Banner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9" y="132774"/>
          <a:ext cx="8534401" cy="1494901"/>
        </a:xfrm>
        <a:prstGeom prst="rect">
          <a:avLst/>
        </a:prstGeom>
      </xdr:spPr>
    </xdr:pic>
    <xdr:clientData/>
  </xdr:twoCellAnchor>
  <xdr:twoCellAnchor>
    <xdr:from>
      <xdr:col>1</xdr:col>
      <xdr:colOff>9525</xdr:colOff>
      <xdr:row>0</xdr:row>
      <xdr:rowOff>1057274</xdr:rowOff>
    </xdr:from>
    <xdr:to>
      <xdr:col>7</xdr:col>
      <xdr:colOff>0</xdr:colOff>
      <xdr:row>0</xdr:row>
      <xdr:rowOff>1619249</xdr:rowOff>
    </xdr:to>
    <xdr:sp macro="" textlink="">
      <xdr:nvSpPr>
        <xdr:cNvPr id="3" name="Casetă Text 2" descr="Cheltuieli Lunare" title="Titlu 3">
          <a:extLst>
            <a:ext uri="{FF2B5EF4-FFF2-40B4-BE49-F238E27FC236}">
              <a16:creationId xmlns:a16="http://schemas.microsoft.com/office/drawing/2014/main" id="{00000000-0008-0000-0200-000003000000}"/>
            </a:ext>
          </a:extLst>
        </xdr:cNvPr>
        <xdr:cNvSpPr txBox="1"/>
      </xdr:nvSpPr>
      <xdr:spPr>
        <a:xfrm>
          <a:off x="142875" y="1057274"/>
          <a:ext cx="646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ro" sz="2400">
              <a:solidFill>
                <a:schemeClr val="accent6">
                  <a:lumMod val="50000"/>
                </a:schemeClr>
              </a:solidFill>
              <a:latin typeface="+mj-lt"/>
            </a:rPr>
            <a:t>Cheltuieli lunare</a:t>
          </a:r>
        </a:p>
      </xdr:txBody>
    </xdr:sp>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127790</xdr:rowOff>
    </xdr:from>
    <xdr:to>
      <xdr:col>4</xdr:col>
      <xdr:colOff>2956560</xdr:colOff>
      <xdr:row>1</xdr:row>
      <xdr:rowOff>0</xdr:rowOff>
    </xdr:to>
    <xdr:pic>
      <xdr:nvPicPr>
        <xdr:cNvPr id="4" name="Imagine 3" descr="Element grafic ilustrație cu un carnețel și un calculator&#10;" title="Banner 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 y="127790"/>
          <a:ext cx="6530340" cy="1213330"/>
        </a:xfrm>
        <a:prstGeom prst="rect">
          <a:avLst/>
        </a:prstGeom>
      </xdr:spPr>
    </xdr:pic>
    <xdr:clientData/>
  </xdr:twoCellAnchor>
  <xdr:twoCellAnchor>
    <xdr:from>
      <xdr:col>1</xdr:col>
      <xdr:colOff>0</xdr:colOff>
      <xdr:row>0</xdr:row>
      <xdr:rowOff>923924</xdr:rowOff>
    </xdr:from>
    <xdr:to>
      <xdr:col>5</xdr:col>
      <xdr:colOff>0</xdr:colOff>
      <xdr:row>1</xdr:row>
      <xdr:rowOff>47625</xdr:rowOff>
    </xdr:to>
    <xdr:sp macro="" textlink="">
      <xdr:nvSpPr>
        <xdr:cNvPr id="3" name="Casetă Text 2" descr="Date suplimentare" title="Titlu 4">
          <a:extLst>
            <a:ext uri="{FF2B5EF4-FFF2-40B4-BE49-F238E27FC236}">
              <a16:creationId xmlns:a16="http://schemas.microsoft.com/office/drawing/2014/main" id="{00000000-0008-0000-0300-000003000000}"/>
            </a:ext>
          </a:extLst>
        </xdr:cNvPr>
        <xdr:cNvSpPr txBox="1"/>
      </xdr:nvSpPr>
      <xdr:spPr>
        <a:xfrm>
          <a:off x="133350" y="923924"/>
          <a:ext cx="57531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ro" sz="2400">
              <a:solidFill>
                <a:schemeClr val="accent6">
                  <a:lumMod val="50000"/>
                </a:schemeClr>
              </a:solidFill>
              <a:latin typeface="+mj-lt"/>
            </a:rPr>
            <a:t>Date</a:t>
          </a:r>
          <a:r>
            <a:rPr lang="ro" sz="2400" baseline="0">
              <a:solidFill>
                <a:schemeClr val="accent6">
                  <a:lumMod val="50000"/>
                </a:schemeClr>
              </a:solidFill>
              <a:latin typeface="+mj-lt"/>
            </a:rPr>
            <a:t> suplimentare</a:t>
          </a:r>
          <a:endParaRPr lang="en-US" sz="2400">
            <a:solidFill>
              <a:schemeClr val="accent6">
                <a:lumMod val="50000"/>
              </a:schemeClr>
            </a:solidFill>
            <a:latin typeface="+mj-lt"/>
          </a:endParaRPr>
        </a:p>
      </xdr:txBody>
    </xdr: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17.79193402778" createdVersion="6" refreshedVersion="7" minRefreshableVersion="3" recordCount="59" xr:uid="{00000000-000A-0000-FFFF-FFFF00000000}">
  <cacheSource type="worksheet">
    <worksheetSource name="Tabel_Cheltuieli_Lunare"/>
  </cacheSource>
  <cacheFields count="6">
    <cacheField name="Descriere" numFmtId="0">
      <sharedItems count="56">
        <s v="Activități extracuriculare"/>
        <s v="Medicale"/>
        <s v="Rechizite școlare"/>
        <s v="Taxe școlare"/>
        <s v="Concerte"/>
        <s v="Teatru live"/>
        <s v="Filme"/>
        <s v="Muzică (CD-uri, descărcări etc.)"/>
        <s v="Evenimente sportive"/>
        <s v="Video/DVD (achiziții)"/>
        <s v="Video/DVD (închirieri)"/>
        <s v="Masă în oraș"/>
        <s v="Articole de băcănie"/>
        <s v="Caritate 1"/>
        <s v="Caritate 2"/>
        <s v="Cadou 1"/>
        <s v="Cadou 2"/>
        <s v="Cablu/satelit"/>
        <s v="Curent electric"/>
        <s v="Gaze"/>
        <s v="Servicii de curățenie a casei"/>
        <s v="Întreținere"/>
        <s v="Credit ipotecar sau chirie"/>
        <s v="Gaze naturale/petrol"/>
        <s v="Servicii online/internet"/>
        <s v="Telefon (mobil)"/>
        <s v="Telefon (acasă)"/>
        <s v="Consumabile"/>
        <s v="Eliminare și reciclare deșeuri"/>
        <s v="Apă și canalizare"/>
        <s v="Sănătate"/>
        <s v="Domiciliu"/>
        <s v="Viață"/>
        <s v="Card de credit 1"/>
        <s v="Card de credit 2"/>
        <s v="Card de credit 3"/>
        <s v="Personal"/>
        <s v="Student"/>
        <s v="Îmbrăcăminte"/>
        <s v="Curățătorie"/>
        <s v="Păr/unghii"/>
        <s v="Club de sănătate"/>
        <s v="Alimente"/>
        <s v="Îngrijire"/>
        <s v="Jucării"/>
        <s v="Cont de investiții"/>
        <s v="Cont pensionare"/>
        <s v="Regional"/>
        <s v="Local"/>
        <s v="Județ"/>
        <s v="Tarif autobuz/taxi"/>
        <s v="Benzină"/>
        <s v="Asigurare"/>
        <s v="Licențiere "/>
        <s v="Taxe de parcare"/>
        <s v="Plată vehicul"/>
      </sharedItems>
    </cacheField>
    <cacheField name="Categorie" numFmtId="0">
      <sharedItems count="12">
        <s v="Copii"/>
        <s v="Distracție"/>
        <s v="Alimente"/>
        <s v="Cadouri și caritate"/>
        <s v="Locuință"/>
        <s v="Asigurare"/>
        <s v="Împrumuturi"/>
        <s v="Îngrijire personală"/>
        <s v="Animale de casă"/>
        <s v="Economii"/>
        <s v="Taxe"/>
        <s v="Transport"/>
      </sharedItems>
    </cacheField>
    <cacheField name="Costul estimat" numFmtId="165">
      <sharedItems containsString="0" containsBlank="1" containsNumber="1" containsInteger="1" minValue="0" maxValue="1700"/>
    </cacheField>
    <cacheField name="Costul real" numFmtId="165">
      <sharedItems containsString="0" containsBlank="1" containsNumber="1" containsInteger="1" minValue="20" maxValue="1700"/>
    </cacheField>
    <cacheField name="Diferență" numFmtId="165">
      <sharedItems containsMixedTypes="1" containsNumber="1" containsInteger="1" minValue="-200" maxValue="75"/>
    </cacheField>
    <cacheField name="Prezentare generală a costurilor reale" numFmtId="0">
      <sharedItems containsSemiMixedTypes="0" containsString="0" containsNumber="1" containsInteger="1" minValue="0" maxValue="1700"/>
    </cacheField>
  </cacheFields>
  <extLst>
    <ext xmlns:x14="http://schemas.microsoft.com/office/spreadsheetml/2009/9/main" uri="{725AE2AE-9491-48be-B2B4-4EB974FC3084}">
      <x14:pivotCacheDefinition pivotCacheId="1"/>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s v=""/>
    <n v="0"/>
  </r>
  <r>
    <x v="2"/>
    <x v="0"/>
    <m/>
    <m/>
    <s v=""/>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s v=""/>
    <n v="0"/>
  </r>
  <r>
    <x v="16"/>
    <x v="3"/>
    <m/>
    <m/>
    <s v=""/>
    <n v="0"/>
  </r>
  <r>
    <x v="17"/>
    <x v="4"/>
    <n v="100"/>
    <n v="100"/>
    <n v="0"/>
    <n v="100"/>
  </r>
  <r>
    <x v="18"/>
    <x v="4"/>
    <n v="45"/>
    <n v="50"/>
    <n v="-5"/>
    <n v="50"/>
  </r>
  <r>
    <x v="19"/>
    <x v="4"/>
    <n v="300"/>
    <n v="400"/>
    <n v="-100"/>
    <n v="400"/>
  </r>
  <r>
    <x v="20"/>
    <x v="4"/>
    <n v="200"/>
    <m/>
    <s v=""/>
    <n v="0"/>
  </r>
  <r>
    <x v="21"/>
    <x v="4"/>
    <n v="200"/>
    <n v="150"/>
    <n v="50"/>
    <n v="150"/>
  </r>
  <r>
    <x v="22"/>
    <x v="4"/>
    <n v="1700"/>
    <n v="1700"/>
    <n v="0"/>
    <n v="1700"/>
  </r>
  <r>
    <x v="23"/>
    <x v="4"/>
    <m/>
    <m/>
    <s v=""/>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s v=""/>
    <n v="0"/>
  </r>
  <r>
    <x v="35"/>
    <x v="6"/>
    <m/>
    <m/>
    <s v=""/>
    <n v="0"/>
  </r>
  <r>
    <x v="36"/>
    <x v="6"/>
    <m/>
    <m/>
    <s v=""/>
    <n v="0"/>
  </r>
  <r>
    <x v="37"/>
    <x v="6"/>
    <m/>
    <m/>
    <s v=""/>
    <n v="0"/>
  </r>
  <r>
    <x v="38"/>
    <x v="7"/>
    <n v="150"/>
    <n v="140"/>
    <n v="10"/>
    <n v="140"/>
  </r>
  <r>
    <x v="39"/>
    <x v="7"/>
    <m/>
    <m/>
    <s v=""/>
    <n v="0"/>
  </r>
  <r>
    <x v="40"/>
    <x v="7"/>
    <m/>
    <m/>
    <s v=""/>
    <n v="0"/>
  </r>
  <r>
    <x v="41"/>
    <x v="7"/>
    <m/>
    <m/>
    <s v=""/>
    <n v="0"/>
  </r>
  <r>
    <x v="1"/>
    <x v="7"/>
    <m/>
    <m/>
    <s v=""/>
    <n v="0"/>
  </r>
  <r>
    <x v="42"/>
    <x v="8"/>
    <n v="150"/>
    <n v="75"/>
    <n v="75"/>
    <n v="75"/>
  </r>
  <r>
    <x v="43"/>
    <x v="8"/>
    <n v="20"/>
    <n v="25"/>
    <n v="-5"/>
    <n v="25"/>
  </r>
  <r>
    <x v="1"/>
    <x v="8"/>
    <m/>
    <m/>
    <s v=""/>
    <n v="0"/>
  </r>
  <r>
    <x v="44"/>
    <x v="8"/>
    <m/>
    <m/>
    <s v=""/>
    <n v="0"/>
  </r>
  <r>
    <x v="45"/>
    <x v="9"/>
    <n v="200"/>
    <n v="200"/>
    <n v="0"/>
    <n v="200"/>
  </r>
  <r>
    <x v="46"/>
    <x v="9"/>
    <m/>
    <m/>
    <s v=""/>
    <n v="0"/>
  </r>
  <r>
    <x v="47"/>
    <x v="10"/>
    <n v="300"/>
    <n v="300"/>
    <n v="0"/>
    <n v="300"/>
  </r>
  <r>
    <x v="48"/>
    <x v="10"/>
    <m/>
    <m/>
    <s v=""/>
    <n v="0"/>
  </r>
  <r>
    <x v="49"/>
    <x v="10"/>
    <m/>
    <m/>
    <s v=""/>
    <n v="0"/>
  </r>
  <r>
    <x v="50"/>
    <x v="11"/>
    <n v="100"/>
    <n v="150"/>
    <n v="-50"/>
    <n v="150"/>
  </r>
  <r>
    <x v="51"/>
    <x v="11"/>
    <n v="450"/>
    <n v="400"/>
    <n v="50"/>
    <n v="400"/>
  </r>
  <r>
    <x v="52"/>
    <x v="11"/>
    <n v="300"/>
    <n v="300"/>
    <n v="0"/>
    <n v="300"/>
  </r>
  <r>
    <x v="53"/>
    <x v="11"/>
    <n v="25"/>
    <n v="25"/>
    <n v="0"/>
    <n v="25"/>
  </r>
  <r>
    <x v="21"/>
    <x v="11"/>
    <n v="100"/>
    <n v="50"/>
    <n v="50"/>
    <n v="50"/>
  </r>
  <r>
    <x v="54"/>
    <x v="11"/>
    <m/>
    <m/>
    <s v=""/>
    <n v="0"/>
  </r>
  <r>
    <x v="55"/>
    <x v="11"/>
    <n v="450"/>
    <n v="450"/>
    <n v="0"/>
    <n v="45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uget_Rezumat_TabelPivot" cacheId="155" applyNumberFormats="0" applyBorderFormats="0" applyFontFormats="0" applyPatternFormats="0" applyAlignmentFormats="0" applyWidthHeightFormats="1" dataCaption="Values" updatedVersion="7" minRefreshableVersion="3" itemPrintTitles="1" createdVersion="6" indent="0" outline="1" outlineData="1" multipleFieldFilters="0" rowHeaderCaption="Categorii">
  <location ref="B3:E41" firstHeaderRow="0" firstDataRow="1" firstDataCol="1"/>
  <pivotFields count="6">
    <pivotField axis="axisRow" showAll="0" insertBlankRow="1">
      <items count="57">
        <item x="4"/>
        <item x="5"/>
        <item x="6"/>
        <item x="7"/>
        <item x="8"/>
        <item x="0"/>
        <item x="42"/>
        <item x="29"/>
        <item x="12"/>
        <item x="52"/>
        <item x="51"/>
        <item x="17"/>
        <item x="15"/>
        <item x="16"/>
        <item x="33"/>
        <item x="34"/>
        <item x="35"/>
        <item x="13"/>
        <item x="14"/>
        <item x="41"/>
        <item x="27"/>
        <item x="45"/>
        <item x="46"/>
        <item x="22"/>
        <item x="39"/>
        <item x="18"/>
        <item x="31"/>
        <item x="28"/>
        <item x="19"/>
        <item x="23"/>
        <item x="38"/>
        <item x="43"/>
        <item x="21"/>
        <item x="44"/>
        <item x="49"/>
        <item x="53"/>
        <item x="48"/>
        <item x="11"/>
        <item x="1"/>
        <item x="40"/>
        <item x="36"/>
        <item x="55"/>
        <item x="2"/>
        <item x="47"/>
        <item x="30"/>
        <item x="20"/>
        <item x="24"/>
        <item x="37"/>
        <item x="50"/>
        <item x="54"/>
        <item x="3"/>
        <item x="26"/>
        <item x="25"/>
        <item x="32"/>
        <item x="9"/>
        <item x="10"/>
        <item t="default"/>
      </items>
      <extLst>
        <ext xmlns:x14="http://schemas.microsoft.com/office/spreadsheetml/2009/9/main" uri="{2946ED86-A175-432a-8AC1-64E0C546D7DE}">
          <x14:pivotField fillDownLabels="1"/>
        </ext>
      </extLst>
    </pivotField>
    <pivotField axis="axisRow" showAll="0" insertBlankRow="1">
      <items count="13">
        <item x="0"/>
        <item x="1"/>
        <item sd="0" x="2"/>
        <item sd="0" x="3"/>
        <item sd="0" x="4"/>
        <item sd="0" x="5"/>
        <item sd="0" x="6"/>
        <item sd="0" x="7"/>
        <item sd="0" x="8"/>
        <item sd="0" x="10"/>
        <item sd="0" x="11"/>
        <item x="9"/>
        <item t="default"/>
      </items>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s>
  <rowFields count="2">
    <field x="1"/>
    <field x="0"/>
  </rowFields>
  <rowItems count="38">
    <i>
      <x/>
    </i>
    <i r="1">
      <x v="5"/>
    </i>
    <i r="1">
      <x v="38"/>
    </i>
    <i r="1">
      <x v="42"/>
    </i>
    <i r="1">
      <x v="50"/>
    </i>
    <i t="blank">
      <x/>
    </i>
    <i>
      <x v="1"/>
    </i>
    <i r="1">
      <x/>
    </i>
    <i r="1">
      <x v="1"/>
    </i>
    <i r="1">
      <x v="2"/>
    </i>
    <i r="1">
      <x v="3"/>
    </i>
    <i r="1">
      <x v="4"/>
    </i>
    <i r="1">
      <x v="54"/>
    </i>
    <i r="1">
      <x v="55"/>
    </i>
    <i t="blank">
      <x v="1"/>
    </i>
    <i>
      <x v="2"/>
    </i>
    <i t="blank">
      <x v="2"/>
    </i>
    <i>
      <x v="3"/>
    </i>
    <i t="blank">
      <x v="3"/>
    </i>
    <i>
      <x v="4"/>
    </i>
    <i t="blank">
      <x v="4"/>
    </i>
    <i>
      <x v="5"/>
    </i>
    <i t="blank">
      <x v="5"/>
    </i>
    <i>
      <x v="6"/>
    </i>
    <i t="blank">
      <x v="6"/>
    </i>
    <i>
      <x v="7"/>
    </i>
    <i t="blank">
      <x v="7"/>
    </i>
    <i>
      <x v="8"/>
    </i>
    <i t="blank">
      <x v="8"/>
    </i>
    <i>
      <x v="9"/>
    </i>
    <i t="blank">
      <x v="9"/>
    </i>
    <i>
      <x v="10"/>
    </i>
    <i t="blank">
      <x v="10"/>
    </i>
    <i>
      <x v="11"/>
    </i>
    <i r="1">
      <x v="21"/>
    </i>
    <i r="1">
      <x v="22"/>
    </i>
    <i t="blank">
      <x v="11"/>
    </i>
    <i t="grand">
      <x/>
    </i>
  </rowItems>
  <colFields count="1">
    <field x="-2"/>
  </colFields>
  <colItems count="3">
    <i>
      <x/>
    </i>
    <i i="1">
      <x v="1"/>
    </i>
    <i i="2">
      <x v="2"/>
    </i>
  </colItems>
  <dataFields count="3">
    <dataField name="Costul estimat " fld="2" baseField="0" baseItem="36" numFmtId="165"/>
    <dataField name="Costul real " fld="3" baseField="0" baseItem="36" numFmtId="165"/>
    <dataField name="Diferență " fld="4" baseField="0" baseItem="36" numFmtId="165"/>
  </dataFields>
  <formats count="51">
    <format dxfId="267">
      <pivotArea type="all" dataOnly="0" outline="0" fieldPosition="0"/>
    </format>
    <format dxfId="266">
      <pivotArea outline="0" collapsedLevelsAreSubtotals="1" fieldPosition="0"/>
    </format>
    <format dxfId="265">
      <pivotArea type="all" dataOnly="0" outline="0" fieldPosition="0"/>
    </format>
    <format dxfId="264">
      <pivotArea outline="0" collapsedLevelsAreSubtotals="1" fieldPosition="0"/>
    </format>
    <format dxfId="263">
      <pivotArea dataOnly="0" labelOnly="1" grandRow="1" outline="0" fieldPosition="0"/>
    </format>
    <format dxfId="262">
      <pivotArea type="all" dataOnly="0" outline="0" fieldPosition="0"/>
    </format>
    <format dxfId="261">
      <pivotArea outline="0" collapsedLevelsAreSubtotals="1" fieldPosition="0"/>
    </format>
    <format dxfId="260">
      <pivotArea dataOnly="0" labelOnly="1" grandRow="1" outline="0" fieldPosition="0"/>
    </format>
    <format dxfId="259">
      <pivotArea type="all" dataOnly="0" outline="0" fieldPosition="0"/>
    </format>
    <format dxfId="258">
      <pivotArea outline="0" collapsedLevelsAreSubtotals="1" fieldPosition="0"/>
    </format>
    <format dxfId="257">
      <pivotArea type="all" dataOnly="0" outline="0" fieldPosition="0"/>
    </format>
    <format dxfId="256">
      <pivotArea outline="0" collapsedLevelsAreSubtotals="1" fieldPosition="0"/>
    </format>
    <format dxfId="255">
      <pivotArea dataOnly="0" labelOnly="1" grandRow="1" outline="0" fieldPosition="0"/>
    </format>
    <format dxfId="254">
      <pivotArea type="all" dataOnly="0" outline="0" fieldPosition="0"/>
    </format>
    <format dxfId="253">
      <pivotArea outline="0" collapsedLevelsAreSubtotals="1" fieldPosition="0"/>
    </format>
    <format dxfId="252">
      <pivotArea dataOnly="0" labelOnly="1" grandRow="1" outline="0" fieldPosition="0"/>
    </format>
    <format dxfId="251">
      <pivotArea outline="0" collapsedLevelsAreSubtotals="1" fieldPosition="0"/>
    </format>
    <format dxfId="250">
      <pivotArea dataOnly="0" labelOnly="1" grandRow="1" outline="0" fieldPosition="0"/>
    </format>
    <format dxfId="249">
      <pivotArea dataOnly="0" labelOnly="1" grandRow="1" outline="0" fieldPosition="0"/>
    </format>
    <format dxfId="248">
      <pivotArea outline="0" fieldPosition="0">
        <references count="1">
          <reference field="4294967294" count="1">
            <x v="0"/>
          </reference>
        </references>
      </pivotArea>
    </format>
    <format dxfId="247">
      <pivotArea outline="0" fieldPosition="0">
        <references count="1">
          <reference field="4294967294" count="1">
            <x v="1"/>
          </reference>
        </references>
      </pivotArea>
    </format>
    <format dxfId="246">
      <pivotArea outline="0" fieldPosition="0">
        <references count="1">
          <reference field="4294967294" count="1">
            <x v="2"/>
          </reference>
        </references>
      </pivotArea>
    </format>
    <format dxfId="245">
      <pivotArea type="all" dataOnly="0" outline="0" fieldPosition="0"/>
    </format>
    <format dxfId="244">
      <pivotArea field="1" type="button" dataOnly="0" labelOnly="1" outline="0" axis="axisRow" fieldPosition="0"/>
    </format>
    <format dxfId="243">
      <pivotArea dataOnly="0" labelOnly="1" fieldPosition="0">
        <references count="2">
          <reference field="0" count="2">
            <x v="8"/>
            <x v="37"/>
          </reference>
          <reference field="1" count="1" selected="0">
            <x v="2"/>
          </reference>
        </references>
      </pivotArea>
    </format>
    <format dxfId="242">
      <pivotArea dataOnly="0" labelOnly="1" fieldPosition="0">
        <references count="2">
          <reference field="0" count="4">
            <x v="6"/>
            <x v="31"/>
            <x v="33"/>
            <x v="38"/>
          </reference>
          <reference field="1" count="1" selected="0">
            <x v="8"/>
          </reference>
        </references>
      </pivotArea>
    </format>
    <format dxfId="241">
      <pivotArea dataOnly="0" labelOnly="1" fieldPosition="0">
        <references count="2">
          <reference field="0" count="3">
            <x v="26"/>
            <x v="44"/>
            <x v="53"/>
          </reference>
          <reference field="1" count="1" selected="0">
            <x v="5"/>
          </reference>
        </references>
      </pivotArea>
    </format>
    <format dxfId="240">
      <pivotArea dataOnly="0" labelOnly="1" fieldPosition="0">
        <references count="2">
          <reference field="0" count="4">
            <x v="12"/>
            <x v="13"/>
            <x v="17"/>
            <x v="18"/>
          </reference>
          <reference field="1" count="1" selected="0">
            <x v="3"/>
          </reference>
        </references>
      </pivotArea>
    </format>
    <format dxfId="239">
      <pivotArea dataOnly="0" labelOnly="1" fieldPosition="0">
        <references count="2">
          <reference field="0" count="5">
            <x v="14"/>
            <x v="15"/>
            <x v="16"/>
            <x v="40"/>
            <x v="47"/>
          </reference>
          <reference field="1" count="1" selected="0">
            <x v="6"/>
          </reference>
        </references>
      </pivotArea>
    </format>
    <format dxfId="238">
      <pivotArea dataOnly="0" labelOnly="1" fieldPosition="0">
        <references count="2">
          <reference field="0" count="5">
            <x v="19"/>
            <x v="24"/>
            <x v="30"/>
            <x v="38"/>
            <x v="39"/>
          </reference>
          <reference field="1" count="1" selected="0">
            <x v="7"/>
          </reference>
        </references>
      </pivotArea>
    </format>
    <format dxfId="237">
      <pivotArea dataOnly="0" labelOnly="1" fieldPosition="0">
        <references count="2">
          <reference field="0" count="13">
            <x v="7"/>
            <x v="11"/>
            <x v="20"/>
            <x v="23"/>
            <x v="25"/>
            <x v="27"/>
            <x v="28"/>
            <x v="29"/>
            <x v="32"/>
            <x v="45"/>
            <x v="46"/>
            <x v="51"/>
            <x v="52"/>
          </reference>
          <reference field="1" count="1" selected="0">
            <x v="4"/>
          </reference>
        </references>
      </pivotArea>
    </format>
    <format dxfId="236">
      <pivotArea dataOnly="0" labelOnly="1" fieldPosition="0">
        <references count="2">
          <reference field="0" count="3">
            <x v="34"/>
            <x v="36"/>
            <x v="43"/>
          </reference>
          <reference field="1" count="1" selected="0">
            <x v="9"/>
          </reference>
        </references>
      </pivotArea>
    </format>
    <format dxfId="235">
      <pivotArea dataOnly="0" labelOnly="1" fieldPosition="0">
        <references count="2">
          <reference field="0" count="7">
            <x v="9"/>
            <x v="10"/>
            <x v="32"/>
            <x v="35"/>
            <x v="41"/>
            <x v="48"/>
            <x v="49"/>
          </reference>
          <reference field="1" count="1" selected="0">
            <x v="10"/>
          </reference>
        </references>
      </pivotArea>
    </format>
    <format dxfId="234">
      <pivotArea dataOnly="0" labelOnly="1" outline="0" fieldPosition="0">
        <references count="1">
          <reference field="4294967294" count="3">
            <x v="0"/>
            <x v="1"/>
            <x v="2"/>
          </reference>
        </references>
      </pivotArea>
    </format>
    <format dxfId="233">
      <pivotArea dataOnly="0" labelOnly="1" outline="0" fieldPosition="0">
        <references count="1">
          <reference field="4294967294" count="3">
            <x v="0"/>
            <x v="1"/>
            <x v="2"/>
          </reference>
        </references>
      </pivotArea>
    </format>
    <format dxfId="232">
      <pivotArea dataOnly="0" labelOnly="1" outline="0" fieldPosition="0">
        <references count="1">
          <reference field="4294967294" count="3">
            <x v="0"/>
            <x v="1"/>
            <x v="2"/>
          </reference>
        </references>
      </pivotArea>
    </format>
    <format dxfId="231">
      <pivotArea dataOnly="0" labelOnly="1" outline="0" fieldPosition="0">
        <references count="1">
          <reference field="4294967294" count="3">
            <x v="0"/>
            <x v="1"/>
            <x v="2"/>
          </reference>
        </references>
      </pivotArea>
    </format>
    <format dxfId="230">
      <pivotArea dataOnly="0" labelOnly="1" outline="0" fieldPosition="0">
        <references count="1">
          <reference field="4294967294" count="3">
            <x v="0"/>
            <x v="1"/>
            <x v="2"/>
          </reference>
        </references>
      </pivotArea>
    </format>
    <format dxfId="229">
      <pivotArea field="1" type="button" dataOnly="0" labelOnly="1" outline="0" axis="axisRow" fieldPosition="0"/>
    </format>
    <format dxfId="228">
      <pivotArea field="1" type="button" dataOnly="0" labelOnly="1" outline="0" axis="axisRow" fieldPosition="0"/>
    </format>
    <format dxfId="227">
      <pivotArea field="1" type="button" dataOnly="0" labelOnly="1" outline="0" axis="axisRow" fieldPosition="0"/>
    </format>
    <format dxfId="226">
      <pivotArea field="1" type="button" dataOnly="0" labelOnly="1" outline="0" axis="axisRow" fieldPosition="0"/>
    </format>
    <format dxfId="225">
      <pivotArea field="1" type="button" dataOnly="0" labelOnly="1" outline="0" axis="axisRow" fieldPosition="0"/>
    </format>
    <format dxfId="224">
      <pivotArea dataOnly="0" labelOnly="1" outline="0" fieldPosition="0">
        <references count="1">
          <reference field="4294967294" count="3">
            <x v="0"/>
            <x v="1"/>
            <x v="2"/>
          </reference>
        </references>
      </pivotArea>
    </format>
    <format dxfId="223">
      <pivotArea field="1" type="button" dataOnly="0" labelOnly="1" outline="0" axis="axisRow" fieldPosition="0"/>
    </format>
    <format dxfId="222">
      <pivotArea outline="0" collapsedLevelsAreSubtotals="1" fieldPosition="0"/>
    </format>
    <format dxfId="221">
      <pivotArea dataOnly="0" labelOnly="1" fieldPosition="0">
        <references count="1">
          <reference field="1" count="0"/>
        </references>
      </pivotArea>
    </format>
    <format dxfId="220">
      <pivotArea dataOnly="0" labelOnly="1" grandRow="1" outline="0" fieldPosition="0"/>
    </format>
    <format dxfId="219">
      <pivotArea dataOnly="0" labelOnly="1" fieldPosition="0">
        <references count="2">
          <reference field="0" count="4">
            <x v="5"/>
            <x v="38"/>
            <x v="42"/>
            <x v="50"/>
          </reference>
          <reference field="1" count="1" selected="0">
            <x v="0"/>
          </reference>
        </references>
      </pivotArea>
    </format>
    <format dxfId="218">
      <pivotArea dataOnly="0" labelOnly="1" fieldPosition="0">
        <references count="2">
          <reference field="0" count="7">
            <x v="0"/>
            <x v="1"/>
            <x v="2"/>
            <x v="3"/>
            <x v="4"/>
            <x v="54"/>
            <x v="55"/>
          </reference>
          <reference field="1" count="1" selected="0">
            <x v="1"/>
          </reference>
        </references>
      </pivotArea>
    </format>
    <format dxfId="217">
      <pivotArea dataOnly="0" labelOnly="1" fieldPosition="0">
        <references count="2">
          <reference field="0" count="2">
            <x v="21"/>
            <x v="22"/>
          </reference>
          <reference field="1" count="1" selected="0">
            <x v="11"/>
          </reference>
        </references>
      </pivotArea>
    </format>
  </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Rezumatul Bugetului" altTextSummary="Tabel Pivot afișând detalii despre Cheltuielile Lunare"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Diagramă_Buget_TabelPivot" cacheId="155"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3" rowHeaderCaption="Categorii">
  <location ref="B4:C17" firstHeaderRow="1" firstDataRow="1" firstDataCol="1"/>
  <pivotFields count="6">
    <pivotField showAll="0"/>
    <pivotField axis="axisRow" showAll="0" sortType="ascending">
      <items count="13">
        <item x="2"/>
        <item x="8"/>
        <item x="5"/>
        <item x="3"/>
        <item x="0"/>
        <item x="1"/>
        <item x="9"/>
        <item x="6"/>
        <item x="7"/>
        <item x="4"/>
        <item x="10"/>
        <item x="11"/>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s>
  <rowFields count="1">
    <field x="1"/>
  </rowFields>
  <rowItems count="13">
    <i>
      <x v="1"/>
    </i>
    <i>
      <x v="3"/>
    </i>
    <i>
      <x v="4"/>
    </i>
    <i>
      <x v="8"/>
    </i>
    <i>
      <x v="6"/>
    </i>
    <i>
      <x v="7"/>
    </i>
    <i>
      <x v="10"/>
    </i>
    <i>
      <x v="5"/>
    </i>
    <i>
      <x v="2"/>
    </i>
    <i>
      <x/>
    </i>
    <i>
      <x v="11"/>
    </i>
    <i>
      <x v="9"/>
    </i>
    <i t="grand">
      <x/>
    </i>
  </rowItems>
  <colItems count="1">
    <i/>
  </colItems>
  <dataFields count="1">
    <dataField name="Cost " fld="3" baseField="1" baseItem="4" numFmtId="165"/>
  </dataFields>
  <formats count="77">
    <format dxfId="207">
      <pivotArea outline="0" collapsedLevelsAreSubtotals="1" fieldPosition="0"/>
    </format>
    <format dxfId="206">
      <pivotArea grandRow="1" outline="0" collapsedLevelsAreSubtotals="1" fieldPosition="0"/>
    </format>
    <format dxfId="205">
      <pivotArea dataOnly="0" labelOnly="1" grandRow="1" outline="0" fieldPosition="0"/>
    </format>
    <format dxfId="204">
      <pivotArea grandRow="1" outline="0" collapsedLevelsAreSubtotals="1" fieldPosition="0"/>
    </format>
    <format dxfId="203">
      <pivotArea dataOnly="0" labelOnly="1" grandRow="1" outline="0" fieldPosition="0"/>
    </format>
    <format dxfId="202">
      <pivotArea dataOnly="0" grandRow="1" axis="axisRow" fieldPosition="0"/>
    </format>
    <format dxfId="201">
      <pivotArea dataOnly="0" labelOnly="1" outline="0" axis="axisValues" fieldPosition="0"/>
    </format>
    <format dxfId="200">
      <pivotArea dataOnly="0" labelOnly="1" outline="0" axis="axisValues" fieldPosition="0"/>
    </format>
    <format dxfId="199">
      <pivotArea dataOnly="0" labelOnly="1" outline="0" axis="axisValues" fieldPosition="0"/>
    </format>
    <format dxfId="198">
      <pivotArea dataOnly="0" labelOnly="1" outline="0" axis="axisValues" fieldPosition="0"/>
    </format>
    <format dxfId="197">
      <pivotArea dataOnly="0" labelOnly="1" outline="0" axis="axisValues" fieldPosition="0"/>
    </format>
    <format dxfId="196">
      <pivotArea dataOnly="0" labelOnly="1" outline="0" axis="axisValues" fieldPosition="0"/>
    </format>
    <format dxfId="195">
      <pivotArea grandRow="1" outline="0" collapsedLevelsAreSubtotals="1" fieldPosition="0"/>
    </format>
    <format dxfId="194">
      <pivotArea dataOnly="0" labelOnly="1" grandRow="1" outline="0" fieldPosition="0"/>
    </format>
    <format dxfId="193">
      <pivotArea grandRow="1" outline="0" collapsedLevelsAreSubtotals="1" fieldPosition="0"/>
    </format>
    <format dxfId="192">
      <pivotArea dataOnly="0" labelOnly="1" grandRow="1" outline="0" fieldPosition="0"/>
    </format>
    <format dxfId="191">
      <pivotArea type="all" dataOnly="0" outline="0" fieldPosition="0"/>
    </format>
    <format dxfId="190">
      <pivotArea dataOnly="0" labelOnly="1" outline="0" axis="axisValues" fieldPosition="0"/>
    </format>
    <format dxfId="189">
      <pivotArea dataOnly="0" labelOnly="1" outline="0" axis="axisValues" fieldPosition="0"/>
    </format>
    <format dxfId="188">
      <pivotArea type="all" dataOnly="0" outline="0" fieldPosition="0"/>
    </format>
    <format dxfId="187">
      <pivotArea outline="0" collapsedLevelsAreSubtotals="1" fieldPosition="0"/>
    </format>
    <format dxfId="186">
      <pivotArea dataOnly="0" labelOnly="1" outline="0" axis="axisValues" fieldPosition="0"/>
    </format>
    <format dxfId="185">
      <pivotArea dataOnly="0" labelOnly="1" grandRow="1" outline="0" fieldPosition="0"/>
    </format>
    <format dxfId="184">
      <pivotArea dataOnly="0" labelOnly="1" outline="0" axis="axisValues" fieldPosition="0"/>
    </format>
    <format dxfId="183">
      <pivotArea type="all" dataOnly="0" outline="0" fieldPosition="0"/>
    </format>
    <format dxfId="182">
      <pivotArea outline="0" collapsedLevelsAreSubtotals="1" fieldPosition="0"/>
    </format>
    <format dxfId="181">
      <pivotArea dataOnly="0" labelOnly="1" outline="0" axis="axisValues" fieldPosition="0"/>
    </format>
    <format dxfId="180">
      <pivotArea dataOnly="0" labelOnly="1" grandRow="1" outline="0" fieldPosition="0"/>
    </format>
    <format dxfId="179">
      <pivotArea dataOnly="0" labelOnly="1" outline="0" axis="axisValues" fieldPosition="0"/>
    </format>
    <format dxfId="178">
      <pivotArea type="all" dataOnly="0" outline="0" fieldPosition="0"/>
    </format>
    <format dxfId="177">
      <pivotArea outline="0" collapsedLevelsAreSubtotals="1" fieldPosition="0"/>
    </format>
    <format dxfId="176">
      <pivotArea dataOnly="0" labelOnly="1" outline="0" axis="axisValues" fieldPosition="0"/>
    </format>
    <format dxfId="175">
      <pivotArea dataOnly="0" labelOnly="1" grandRow="1" outline="0" fieldPosition="0"/>
    </format>
    <format dxfId="174">
      <pivotArea dataOnly="0" labelOnly="1" outline="0" axis="axisValues" fieldPosition="0"/>
    </format>
    <format dxfId="173">
      <pivotArea type="all" dataOnly="0" outline="0" fieldPosition="0"/>
    </format>
    <format dxfId="172">
      <pivotArea outline="0" collapsedLevelsAreSubtotals="1" fieldPosition="0"/>
    </format>
    <format dxfId="171">
      <pivotArea dataOnly="0" labelOnly="1" outline="0" axis="axisValues" fieldPosition="0"/>
    </format>
    <format dxfId="170">
      <pivotArea dataOnly="0" labelOnly="1" grandRow="1" outline="0" fieldPosition="0"/>
    </format>
    <format dxfId="169">
      <pivotArea dataOnly="0" labelOnly="1" outline="0" axis="axisValues" fieldPosition="0"/>
    </format>
    <format dxfId="168">
      <pivotArea dataOnly="0" labelOnly="1" outline="0" axis="axisValues" fieldPosition="0"/>
    </format>
    <format dxfId="167">
      <pivotArea dataOnly="0" labelOnly="1" outline="0" axis="axisValues" fieldPosition="0"/>
    </format>
    <format dxfId="166">
      <pivotArea dataOnly="0" labelOnly="1" outline="0" axis="axisValues" fieldPosition="0"/>
    </format>
    <format dxfId="165">
      <pivotArea dataOnly="0" labelOnly="1" outline="0" axis="axisValues" fieldPosition="0"/>
    </format>
    <format dxfId="164">
      <pivotArea outline="0" collapsedLevelsAreSubtotals="1" fieldPosition="0"/>
    </format>
    <format dxfId="163">
      <pivotArea dataOnly="0" labelOnly="1" grandRow="1" outline="0" fieldPosition="0"/>
    </format>
    <format dxfId="162">
      <pivotArea dataOnly="0" labelOnly="1" outline="0" axis="axisValues" fieldPosition="0"/>
    </format>
    <format dxfId="161">
      <pivotArea dataOnly="0" labelOnly="1" outline="0" axis="axisValues" fieldPosition="0"/>
    </format>
    <format dxfId="160">
      <pivotArea dataOnly="0" labelOnly="1" outline="0" axis="axisValues" fieldPosition="0"/>
    </format>
    <format dxfId="159">
      <pivotArea dataOnly="0" labelOnly="1" outline="0" axis="axisValues" fieldPosition="0"/>
    </format>
    <format dxfId="158">
      <pivotArea dataOnly="0" labelOnly="1" outline="0" axis="axisValues" fieldPosition="0"/>
    </format>
    <format dxfId="157">
      <pivotArea dataOnly="0" labelOnly="1" outline="0" axis="axisValues" fieldPosition="0"/>
    </format>
    <format dxfId="156">
      <pivotArea dataOnly="0" labelOnly="1" outline="0" axis="axisValues" fieldPosition="0"/>
    </format>
    <format dxfId="155">
      <pivotArea dataOnly="0" labelOnly="1" outline="0" axis="axisValues" fieldPosition="0"/>
    </format>
    <format dxfId="154">
      <pivotArea dataOnly="0" labelOnly="1" outline="0" axis="axisValues" fieldPosition="0"/>
    </format>
    <format dxfId="153">
      <pivotArea dataOnly="0" labelOnly="1" outline="0" axis="axisValues" fieldPosition="0"/>
    </format>
    <format dxfId="152">
      <pivotArea dataOnly="0" labelOnly="1" outline="0" axis="axisValues" fieldPosition="0"/>
    </format>
    <format dxfId="151">
      <pivotArea dataOnly="0" labelOnly="1" outline="0" axis="axisValues" fieldPosition="0"/>
    </format>
    <format dxfId="150">
      <pivotArea dataOnly="0" labelOnly="1" outline="0" axis="axisValues" fieldPosition="0"/>
    </format>
    <format dxfId="149">
      <pivotArea dataOnly="0" labelOnly="1" outline="0" axis="axisValues" fieldPosition="0"/>
    </format>
    <format dxfId="148">
      <pivotArea dataOnly="0" labelOnly="1" outline="0" axis="axisValues" fieldPosition="0"/>
    </format>
    <format dxfId="147">
      <pivotArea dataOnly="0" labelOnly="1" outline="0" axis="axisValues" fieldPosition="0"/>
    </format>
    <format dxfId="146">
      <pivotArea grandRow="1" outline="0" collapsedLevelsAreSubtotals="1" fieldPosition="0"/>
    </format>
    <format dxfId="145">
      <pivotArea dataOnly="0" labelOnly="1" grandRow="1" outline="0" fieldPosition="0"/>
    </format>
    <format dxfId="144">
      <pivotArea dataOnly="0" labelOnly="1" outline="0" axis="axisValues" fieldPosition="0"/>
    </format>
    <format dxfId="143">
      <pivotArea dataOnly="0" labelOnly="1" outline="0" axis="axisValues" fieldPosition="0"/>
    </format>
    <format dxfId="142">
      <pivotArea dataOnly="0" labelOnly="1" outline="0" axis="axisValues" fieldPosition="0"/>
    </format>
    <format dxfId="141">
      <pivotArea dataOnly="0" labelOnly="1" outline="0" axis="axisValues" fieldPosition="0"/>
    </format>
    <format dxfId="140">
      <pivotArea grandRow="1" outline="0" collapsedLevelsAreSubtotals="1" fieldPosition="0"/>
    </format>
    <format dxfId="139">
      <pivotArea dataOnly="0" labelOnly="1" grandRow="1" outline="0" fieldPosition="0"/>
    </format>
    <format dxfId="138">
      <pivotArea dataOnly="0" labelOnly="1" outline="0" axis="axisValues" fieldPosition="0"/>
    </format>
    <format dxfId="137">
      <pivotArea outline="0" fieldPosition="0">
        <references count="1">
          <reference field="4294967294" count="1">
            <x v="0"/>
          </reference>
        </references>
      </pivotArea>
    </format>
    <format dxfId="136">
      <pivotArea field="1" type="button" dataOnly="0" labelOnly="1" outline="0" axis="axisRow" fieldPosition="0"/>
    </format>
    <format dxfId="135">
      <pivotArea field="1" type="button" dataOnly="0" labelOnly="1" outline="0" axis="axisRow" fieldPosition="0"/>
    </format>
    <format dxfId="134">
      <pivotArea dataOnly="0" labelOnly="1" fieldPosition="0">
        <references count="1">
          <reference field="1" count="0"/>
        </references>
      </pivotArea>
    </format>
    <format dxfId="133">
      <pivotArea outline="0" collapsedLevelsAreSubtotals="1" fieldPosition="0"/>
    </format>
    <format dxfId="132">
      <pivotArea dataOnly="0" labelOnly="1" grandRow="1" outline="0" fieldPosition="0"/>
    </format>
    <format dxfId="131">
      <pivotArea dataOnly="0" labelOnly="1" fieldPosition="0">
        <references count="1">
          <reference field="1" count="0"/>
        </references>
      </pivotArea>
    </format>
  </formats>
  <chartFormats count="13">
    <chartFormat chart="2" format="112" series="1">
      <pivotArea type="data" outline="0" fieldPosition="0">
        <references count="1">
          <reference field="4294967294" count="1" selected="0">
            <x v="0"/>
          </reference>
        </references>
      </pivotArea>
    </chartFormat>
    <chartFormat chart="2" format="113">
      <pivotArea type="data" outline="0" fieldPosition="0">
        <references count="2">
          <reference field="4294967294" count="1" selected="0">
            <x v="0"/>
          </reference>
          <reference field="1" count="1" selected="0">
            <x v="1"/>
          </reference>
        </references>
      </pivotArea>
    </chartFormat>
    <chartFormat chart="2" format="114">
      <pivotArea type="data" outline="0" fieldPosition="0">
        <references count="2">
          <reference field="4294967294" count="1" selected="0">
            <x v="0"/>
          </reference>
          <reference field="1" count="1" selected="0">
            <x v="3"/>
          </reference>
        </references>
      </pivotArea>
    </chartFormat>
    <chartFormat chart="2" format="115">
      <pivotArea type="data" outline="0" fieldPosition="0">
        <references count="2">
          <reference field="4294967294" count="1" selected="0">
            <x v="0"/>
          </reference>
          <reference field="1" count="1" selected="0">
            <x v="4"/>
          </reference>
        </references>
      </pivotArea>
    </chartFormat>
    <chartFormat chart="2" format="116">
      <pivotArea type="data" outline="0" fieldPosition="0">
        <references count="2">
          <reference field="4294967294" count="1" selected="0">
            <x v="0"/>
          </reference>
          <reference field="1" count="1" selected="0">
            <x v="8"/>
          </reference>
        </references>
      </pivotArea>
    </chartFormat>
    <chartFormat chart="2" format="117">
      <pivotArea type="data" outline="0" fieldPosition="0">
        <references count="2">
          <reference field="4294967294" count="1" selected="0">
            <x v="0"/>
          </reference>
          <reference field="1" count="1" selected="0">
            <x v="6"/>
          </reference>
        </references>
      </pivotArea>
    </chartFormat>
    <chartFormat chart="2" format="118">
      <pivotArea type="data" outline="0" fieldPosition="0">
        <references count="2">
          <reference field="4294967294" count="1" selected="0">
            <x v="0"/>
          </reference>
          <reference field="1" count="1" selected="0">
            <x v="7"/>
          </reference>
        </references>
      </pivotArea>
    </chartFormat>
    <chartFormat chart="2" format="119">
      <pivotArea type="data" outline="0" fieldPosition="0">
        <references count="2">
          <reference field="4294967294" count="1" selected="0">
            <x v="0"/>
          </reference>
          <reference field="1" count="1" selected="0">
            <x v="10"/>
          </reference>
        </references>
      </pivotArea>
    </chartFormat>
    <chartFormat chart="2" format="120">
      <pivotArea type="data" outline="0" fieldPosition="0">
        <references count="2">
          <reference field="4294967294" count="1" selected="0">
            <x v="0"/>
          </reference>
          <reference field="1" count="1" selected="0">
            <x v="5"/>
          </reference>
        </references>
      </pivotArea>
    </chartFormat>
    <chartFormat chart="2" format="121">
      <pivotArea type="data" outline="0" fieldPosition="0">
        <references count="2">
          <reference field="4294967294" count="1" selected="0">
            <x v="0"/>
          </reference>
          <reference field="1" count="1" selected="0">
            <x v="2"/>
          </reference>
        </references>
      </pivotArea>
    </chartFormat>
    <chartFormat chart="2" format="122">
      <pivotArea type="data" outline="0" fieldPosition="0">
        <references count="2">
          <reference field="4294967294" count="1" selected="0">
            <x v="0"/>
          </reference>
          <reference field="1" count="1" selected="0">
            <x v="0"/>
          </reference>
        </references>
      </pivotArea>
    </chartFormat>
    <chartFormat chart="2" format="123">
      <pivotArea type="data" outline="0" fieldPosition="0">
        <references count="2">
          <reference field="4294967294" count="1" selected="0">
            <x v="0"/>
          </reference>
          <reference field="1" count="1" selected="0">
            <x v="11"/>
          </reference>
        </references>
      </pivotArea>
    </chartFormat>
    <chartFormat chart="2" format="124">
      <pivotArea type="data" outline="0" fieldPosition="0">
        <references count="2">
          <reference field="4294967294" count="1" selected="0">
            <x v="0"/>
          </reference>
          <reference field="1" count="1" selected="0">
            <x v="9"/>
          </reference>
        </references>
      </pivotArea>
    </chartFormat>
  </chart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altText="Raport PivotTable pentru diagrama Buget" altTextSummary="Tabel Pivot pentru a servi ca sursă de date pentru diagrama Prezentare Generală Buget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 xr10:uid="{9D4BFF08-A970-44C4-A59F-9A63B0A72131}" sourceName="Categorie">
  <pivotTables>
    <pivotTable tabId="2" name="Buget_Rezumat_TabelPivot"/>
  </pivotTables>
  <data>
    <tabular pivotCacheId="1">
      <items count="12">
        <i x="2" s="1"/>
        <i x="8" s="1"/>
        <i x="5" s="1"/>
        <i x="3" s="1"/>
        <i x="0" s="1"/>
        <i x="1" s="1"/>
        <i x="9" s="1"/>
        <i x="6" s="1"/>
        <i x="7" s="1"/>
        <i x="4" s="1"/>
        <i x="10" s="1"/>
        <i x="1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 xr10:uid="{4701783B-42BD-4B00-AA13-1800E0ACE8B7}" cache="Slicer_Categorie" caption="Țineți apăsată tasta Ctrl pentru a selecta mai multe categorii" columnCount="4" style="StilSliverPersonalizat1" rowHeight="27305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_Cheltuieli_Lunare" displayName="Tabel_Cheltuieli_Lunare" ref="B2:G61" totalsRowShown="0" headerRowDxfId="215" dataDxfId="214">
  <tableColumns count="6">
    <tableColumn id="1" xr3:uid="{00000000-0010-0000-0000-000001000000}" name="Descriere" dataDxfId="213"/>
    <tableColumn id="2" xr3:uid="{00000000-0010-0000-0000-000002000000}" name="Categorie" dataDxfId="212"/>
    <tableColumn id="3" xr3:uid="{00000000-0010-0000-0000-000003000000}" name="Costul estimat" dataDxfId="211"/>
    <tableColumn id="4" xr3:uid="{00000000-0010-0000-0000-000004000000}" name="Costul real" dataDxfId="210"/>
    <tableColumn id="5" xr3:uid="{00000000-0010-0000-0000-000005000000}" name="Diferență" dataDxfId="209">
      <calculatedColumnFormula>IF(OR(Tabel_Cheltuieli_Lunare[[#This Row],[Costul estimat]]="",Tabel_Cheltuieli_Lunare[[#This Row],[Costul real]]=""),"",Tabel_Cheltuieli_Lunare[[#This Row],[Costul estimat]]-Tabel_Cheltuieli_Lunare[[#This Row],[Costul real]])</calculatedColumnFormula>
    </tableColumn>
    <tableColumn id="6" xr3:uid="{00000000-0010-0000-0000-000006000000}" name="Prezentare generală a costurilor reale" dataDxfId="208">
      <calculatedColumnFormula>Tabel_Cheltuieli_Lunare[[#This Row],[Costul real]]</calculatedColumnFormula>
    </tableColumn>
  </tableColumns>
  <tableStyleInfo name="TableStyleLight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_Listă_Categorii" displayName="Tabel_Listă_Categorii" ref="E4:E16" totalsRowShown="0" headerRowDxfId="130" dataDxfId="129">
  <tableColumns count="1">
    <tableColumn id="1" xr3:uid="{00000000-0010-0000-0100-000001000000}" name="Pentru a adăuga o categorie, tastați mai jos" dataDxfId="128"/>
  </tableColumns>
  <tableStyleInfo name="TableStyleLight7"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drawing" Target="/xl/drawings/drawing22.xml" Id="rId3" /><Relationship Type="http://schemas.openxmlformats.org/officeDocument/2006/relationships/printerSettings" Target="/xl/printerSettings/printerSettings22.bin" Id="rId2" /><Relationship Type="http://schemas.openxmlformats.org/officeDocument/2006/relationships/pivotTable" Target="/xl/pivotTables/pivotTable1.xml" Id="rId1" /><Relationship Type="http://schemas.microsoft.com/office/2007/relationships/slicer" Target="/xl/slicers/slicer1.xml" Id="rId4" /></Relationships>
</file>

<file path=xl/worksheets/_rels/sheet3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44.xml" Id="rId3" /><Relationship Type="http://schemas.openxmlformats.org/officeDocument/2006/relationships/printerSettings" Target="/xl/printerSettings/printerSettings44.bin" Id="rId2" /><Relationship Type="http://schemas.openxmlformats.org/officeDocument/2006/relationships/pivotTable" Target="/xl/pivotTables/pivotTable22.xml" Id="rId1" /><Relationship Type="http://schemas.openxmlformats.org/officeDocument/2006/relationships/table" Target="/xl/tables/table22.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6"/>
  <sheetViews>
    <sheetView showGridLines="0" tabSelected="1" zoomScaleNormal="100" workbookViewId="0"/>
  </sheetViews>
  <sheetFormatPr defaultColWidth="9" defaultRowHeight="21.75" customHeight="1" x14ac:dyDescent="0.2"/>
  <cols>
    <col min="1" max="1" width="1.875" style="4" customWidth="1"/>
    <col min="2" max="2" width="19.75" style="4" customWidth="1"/>
    <col min="3" max="3" width="16.625" style="4" customWidth="1"/>
    <col min="4" max="4" width="16.625" style="68" customWidth="1"/>
    <col min="5" max="5" width="2.625" style="4" customWidth="1"/>
    <col min="6" max="6" width="20.125" style="4" customWidth="1"/>
    <col min="7" max="7" width="16.625" style="68" customWidth="1"/>
    <col min="8" max="8" width="1.875" style="4" customWidth="1"/>
    <col min="9" max="9" width="9" style="54"/>
    <col min="10" max="16384" width="9" style="4"/>
  </cols>
  <sheetData>
    <row r="1" spans="2:11" s="1" customFormat="1" ht="105.95" customHeight="1" x14ac:dyDescent="0.2">
      <c r="D1" s="63"/>
      <c r="G1" s="63"/>
      <c r="H1" s="1" t="s">
        <v>16</v>
      </c>
      <c r="I1" s="52"/>
    </row>
    <row r="2" spans="2:11" s="2" customFormat="1" ht="45" customHeight="1" x14ac:dyDescent="0.35">
      <c r="B2" s="73" t="s">
        <v>0</v>
      </c>
      <c r="C2" s="73"/>
      <c r="D2" s="64"/>
      <c r="E2" s="6"/>
      <c r="F2" s="6"/>
      <c r="G2" s="64"/>
      <c r="I2" s="53"/>
    </row>
    <row r="3" spans="2:11" ht="27.95" customHeight="1" x14ac:dyDescent="0.3">
      <c r="B3" s="72" t="s">
        <v>1</v>
      </c>
      <c r="C3" s="72"/>
      <c r="D3" s="61">
        <f>Venit_Preconizat-Cheltuieli_Preconizate</f>
        <v>1585</v>
      </c>
      <c r="E3" s="22"/>
      <c r="F3" s="55" t="s">
        <v>12</v>
      </c>
      <c r="G3" s="55"/>
      <c r="I3" s="53"/>
      <c r="J3" s="2"/>
      <c r="K3" s="2"/>
    </row>
    <row r="4" spans="2:11" ht="27.95" customHeight="1" x14ac:dyDescent="0.3">
      <c r="B4" s="71" t="s">
        <v>2</v>
      </c>
      <c r="C4" s="71"/>
      <c r="D4" s="62">
        <f>Venit_Real-Cheltuieli_Reale</f>
        <v>1740</v>
      </c>
      <c r="E4" s="22"/>
      <c r="F4" s="56" t="s">
        <v>13</v>
      </c>
      <c r="G4" s="56"/>
      <c r="I4" s="53"/>
      <c r="J4" s="2"/>
      <c r="K4" s="2"/>
    </row>
    <row r="5" spans="2:11" ht="27.95" customHeight="1" x14ac:dyDescent="0.3">
      <c r="B5" s="71" t="s">
        <v>3</v>
      </c>
      <c r="C5" s="71"/>
      <c r="D5" s="62">
        <f>D4-D3</f>
        <v>155</v>
      </c>
      <c r="E5" s="22"/>
      <c r="F5" s="56" t="s">
        <v>14</v>
      </c>
      <c r="G5" s="56"/>
      <c r="I5" s="53"/>
      <c r="J5" s="2"/>
      <c r="K5" s="2"/>
    </row>
    <row r="6" spans="2:11" s="2" customFormat="1" ht="45" customHeight="1" x14ac:dyDescent="0.35">
      <c r="B6" s="21" t="s">
        <v>4</v>
      </c>
      <c r="C6" s="6"/>
      <c r="D6" s="64"/>
      <c r="E6" s="5"/>
      <c r="F6" s="18" t="s">
        <v>15</v>
      </c>
      <c r="G6" s="64"/>
      <c r="I6" s="53"/>
    </row>
    <row r="7" spans="2:11" ht="21.95" customHeight="1" x14ac:dyDescent="0.2">
      <c r="B7" s="57"/>
      <c r="C7" s="58" t="s">
        <v>10</v>
      </c>
      <c r="D7" s="58" t="s">
        <v>11</v>
      </c>
      <c r="E7" s="59"/>
      <c r="F7" s="58" t="s">
        <v>10</v>
      </c>
      <c r="G7" s="58" t="s">
        <v>11</v>
      </c>
      <c r="I7" s="53"/>
      <c r="J7" s="2"/>
      <c r="K7" s="2"/>
    </row>
    <row r="8" spans="2:11" ht="21.95" customHeight="1" x14ac:dyDescent="0.2">
      <c r="B8" s="57" t="s">
        <v>5</v>
      </c>
      <c r="C8" s="65">
        <v>6000</v>
      </c>
      <c r="D8" s="65">
        <v>5800</v>
      </c>
      <c r="E8" s="23"/>
      <c r="F8" s="65">
        <f>SUM(Tabel_Cheltuieli_Lunare[Costul estimat])</f>
        <v>7915</v>
      </c>
      <c r="G8" s="65">
        <f>SUM(Tabel_Cheltuieli_Lunare[Costul real])</f>
        <v>7860</v>
      </c>
    </row>
    <row r="9" spans="2:11" ht="21.95" customHeight="1" x14ac:dyDescent="0.2">
      <c r="B9" s="57" t="s">
        <v>6</v>
      </c>
      <c r="C9" s="65">
        <v>1000</v>
      </c>
      <c r="D9" s="65">
        <v>2300</v>
      </c>
      <c r="E9" s="23"/>
      <c r="F9" s="60"/>
      <c r="G9" s="67"/>
    </row>
    <row r="10" spans="2:11" ht="21.95" customHeight="1" x14ac:dyDescent="0.2">
      <c r="B10" s="57" t="s">
        <v>7</v>
      </c>
      <c r="C10" s="66">
        <v>2500</v>
      </c>
      <c r="D10" s="66">
        <v>1500</v>
      </c>
      <c r="E10" s="23"/>
      <c r="F10" s="60"/>
      <c r="G10" s="60"/>
    </row>
    <row r="11" spans="2:11" ht="21.95" customHeight="1" x14ac:dyDescent="0.2">
      <c r="B11" s="57" t="s">
        <v>8</v>
      </c>
      <c r="C11" s="65">
        <f>SUM(C8:C10)</f>
        <v>9500</v>
      </c>
      <c r="D11" s="65">
        <f>SUM(D8:D10)</f>
        <v>9600</v>
      </c>
      <c r="E11" s="12"/>
      <c r="F11" s="60"/>
      <c r="G11" s="67"/>
    </row>
    <row r="12" spans="2:11" s="2" customFormat="1" ht="45" customHeight="1" x14ac:dyDescent="0.35">
      <c r="B12" s="21" t="s">
        <v>9</v>
      </c>
      <c r="C12" s="6"/>
      <c r="D12" s="64"/>
      <c r="E12" s="64"/>
      <c r="F12" s="8"/>
      <c r="G12" s="64"/>
      <c r="I12" s="53"/>
    </row>
    <row r="13" spans="2:11" ht="21.75" customHeight="1" x14ac:dyDescent="0.2">
      <c r="D13" s="4"/>
      <c r="G13" s="3"/>
    </row>
    <row r="14" spans="2:11" ht="21.75" customHeight="1" x14ac:dyDescent="0.2">
      <c r="D14" s="4"/>
      <c r="G14" s="3"/>
    </row>
    <row r="15" spans="2:11" ht="21.75" customHeight="1" x14ac:dyDescent="0.2">
      <c r="D15" s="4"/>
      <c r="G15" s="3"/>
    </row>
    <row r="16" spans="2:11" ht="21.75" customHeight="1" x14ac:dyDescent="0.2">
      <c r="D16" s="4"/>
      <c r="G16" s="3"/>
    </row>
  </sheetData>
  <mergeCells count="4">
    <mergeCell ref="B4:C4"/>
    <mergeCell ref="B5:C5"/>
    <mergeCell ref="B3:C3"/>
    <mergeCell ref="B2:C2"/>
  </mergeCells>
  <conditionalFormatting sqref="D5">
    <cfRule type="cellIs" dxfId="269" priority="1" operator="lessThan">
      <formula>0</formula>
    </cfRule>
  </conditionalFormatting>
  <dataValidations count="4">
    <dataValidation allowBlank="1" showInputMessage="1" showErrorMessage="1" prompt="Analizați Soldul Bugetului Real versus cel Preconizat. _x000a__x000a_Tastați Venitul Preconizat și Real în celulele C8, D8, C9, D9, C10 și D11._x000a__x000a_Introduceți detalii despre cheltuieli în fila Cheltuieli Lunare." sqref="A1" xr:uid="{00000000-0002-0000-0000-000000000000}"/>
    <dataValidation allowBlank="1" showInputMessage="1" showErrorMessage="1" prompt="Valorile cheltuielilor sunt extrase din fila Cheltuieli lunare." sqref="F6" xr:uid="{00000000-0002-0000-0000-000001000000}"/>
    <dataValidation allowBlank="1" showInputMessage="1" showErrorMessage="1" prompt="Tastați venitul Preconizat și Real în celulele C8, D8, C9, D9, C10 și D11." sqref="B6" xr:uid="{00000000-0002-0000-0000-000002000000}"/>
    <dataValidation allowBlank="1" showInputMessage="1" showErrorMessage="1" prompt="În diagrama de mai jos se afișează defalcarea cheltuielilor efective. _x000a__x000a_Datele sunt extrase din fila Date Suplimentare. Pentru a actualiza această diagramă, reîmprospătați TabelPivot pentru Diagrama Buget din fila Date Suplimentare." sqref="B12" xr:uid="{00000000-0002-0000-0000-000003000000}"/>
  </dataValidations>
  <printOptions horizontalCentered="1"/>
  <pageMargins left="0.7" right="0.7" top="0.75" bottom="0.75" header="0.3" footer="0.3"/>
  <pageSetup paperSize="9" orientation="portrait" r:id="rId1"/>
  <rowBreaks count="1" manualBreakCount="1">
    <brk id="23" max="16383" man="1"/>
  </rowBreaks>
  <colBreaks count="1" manualBreakCount="1">
    <brk id="6"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78"/>
  <sheetViews>
    <sheetView showGridLines="0" zoomScaleNormal="100" workbookViewId="0"/>
  </sheetViews>
  <sheetFormatPr defaultColWidth="9" defaultRowHeight="12" x14ac:dyDescent="0.2"/>
  <cols>
    <col min="1" max="1" width="1.875" style="43" customWidth="1"/>
    <col min="2" max="2" width="27.5" style="43" customWidth="1"/>
    <col min="3" max="5" width="13.625" style="49" customWidth="1"/>
    <col min="6" max="6" width="16.75" style="43" customWidth="1"/>
    <col min="7" max="7" width="1.875" style="43" customWidth="1"/>
    <col min="8" max="16384" width="9" style="43"/>
  </cols>
  <sheetData>
    <row r="1" spans="2:7" s="27" customFormat="1" ht="45.75" customHeight="1" x14ac:dyDescent="0.2">
      <c r="B1" s="14" t="s">
        <v>17</v>
      </c>
      <c r="C1" s="50"/>
      <c r="D1" s="51"/>
      <c r="E1" s="50"/>
      <c r="G1" s="42" t="s">
        <v>16</v>
      </c>
    </row>
    <row r="2" spans="2:7" ht="113.25" customHeight="1" x14ac:dyDescent="0.2">
      <c r="B2" s="13"/>
      <c r="C2" s="13"/>
      <c r="D2" s="13"/>
      <c r="E2" s="13"/>
    </row>
    <row r="3" spans="2:7" s="44" customFormat="1" ht="13.5" x14ac:dyDescent="0.2">
      <c r="B3" s="75" t="s">
        <v>18</v>
      </c>
      <c r="C3" s="74" t="s">
        <v>43</v>
      </c>
      <c r="D3" s="74" t="s">
        <v>44</v>
      </c>
      <c r="E3" s="74" t="s">
        <v>45</v>
      </c>
    </row>
    <row r="4" spans="2:7" x14ac:dyDescent="0.2">
      <c r="B4" s="77" t="s">
        <v>19</v>
      </c>
      <c r="C4" s="76">
        <v>140</v>
      </c>
      <c r="D4" s="76">
        <v>140</v>
      </c>
      <c r="E4" s="76">
        <v>0</v>
      </c>
    </row>
    <row r="5" spans="2:7" x14ac:dyDescent="0.2">
      <c r="B5" s="79" t="s">
        <v>20</v>
      </c>
      <c r="C5" s="76">
        <v>40</v>
      </c>
      <c r="D5" s="76">
        <v>40</v>
      </c>
      <c r="E5" s="76">
        <v>0</v>
      </c>
    </row>
    <row r="6" spans="2:7" x14ac:dyDescent="0.2">
      <c r="B6" s="79" t="s">
        <v>21</v>
      </c>
      <c r="C6" s="76"/>
      <c r="D6" s="76"/>
      <c r="E6" s="76">
        <v>0</v>
      </c>
    </row>
    <row r="7" spans="2:7" x14ac:dyDescent="0.2">
      <c r="B7" s="79" t="s">
        <v>22</v>
      </c>
      <c r="C7" s="76"/>
      <c r="D7" s="76"/>
      <c r="E7" s="76">
        <v>0</v>
      </c>
    </row>
    <row r="8" spans="2:7" x14ac:dyDescent="0.2">
      <c r="B8" s="79" t="s">
        <v>23</v>
      </c>
      <c r="C8" s="76">
        <v>100</v>
      </c>
      <c r="D8" s="76">
        <v>100</v>
      </c>
      <c r="E8" s="76">
        <v>0</v>
      </c>
    </row>
    <row r="9" spans="2:7" x14ac:dyDescent="0.2">
      <c r="B9" s="69"/>
      <c r="C9" s="76"/>
      <c r="D9" s="76"/>
      <c r="E9" s="76"/>
    </row>
    <row r="10" spans="2:7" x14ac:dyDescent="0.2">
      <c r="B10" s="77" t="s">
        <v>89</v>
      </c>
      <c r="C10" s="76">
        <v>400</v>
      </c>
      <c r="D10" s="76">
        <v>358</v>
      </c>
      <c r="E10" s="76">
        <v>42</v>
      </c>
    </row>
    <row r="11" spans="2:7" x14ac:dyDescent="0.2">
      <c r="B11" s="79" t="s">
        <v>24</v>
      </c>
      <c r="C11" s="76">
        <v>50</v>
      </c>
      <c r="D11" s="76">
        <v>40</v>
      </c>
      <c r="E11" s="76">
        <v>10</v>
      </c>
    </row>
    <row r="12" spans="2:7" x14ac:dyDescent="0.2">
      <c r="B12" s="79" t="s">
        <v>25</v>
      </c>
      <c r="C12" s="76">
        <v>200</v>
      </c>
      <c r="D12" s="76">
        <v>150</v>
      </c>
      <c r="E12" s="76">
        <v>50</v>
      </c>
    </row>
    <row r="13" spans="2:7" x14ac:dyDescent="0.2">
      <c r="B13" s="79" t="s">
        <v>26</v>
      </c>
      <c r="C13" s="76">
        <v>50</v>
      </c>
      <c r="D13" s="76">
        <v>28</v>
      </c>
      <c r="E13" s="76">
        <v>22</v>
      </c>
    </row>
    <row r="14" spans="2:7" x14ac:dyDescent="0.2">
      <c r="B14" s="79" t="s">
        <v>27</v>
      </c>
      <c r="C14" s="76">
        <v>50</v>
      </c>
      <c r="D14" s="76">
        <v>30</v>
      </c>
      <c r="E14" s="76">
        <v>20</v>
      </c>
    </row>
    <row r="15" spans="2:7" x14ac:dyDescent="0.2">
      <c r="B15" s="79" t="s">
        <v>28</v>
      </c>
      <c r="C15" s="76">
        <v>0</v>
      </c>
      <c r="D15" s="76">
        <v>40</v>
      </c>
      <c r="E15" s="76">
        <v>-40</v>
      </c>
    </row>
    <row r="16" spans="2:7" x14ac:dyDescent="0.2">
      <c r="B16" s="79" t="s">
        <v>29</v>
      </c>
      <c r="C16" s="76">
        <v>20</v>
      </c>
      <c r="D16" s="76">
        <v>50</v>
      </c>
      <c r="E16" s="76">
        <v>-30</v>
      </c>
    </row>
    <row r="17" spans="2:7" x14ac:dyDescent="0.2">
      <c r="B17" s="79" t="s">
        <v>30</v>
      </c>
      <c r="C17" s="76">
        <v>30</v>
      </c>
      <c r="D17" s="76">
        <v>20</v>
      </c>
      <c r="E17" s="76">
        <v>10</v>
      </c>
    </row>
    <row r="18" spans="2:7" x14ac:dyDescent="0.2">
      <c r="B18" s="69"/>
      <c r="C18" s="76"/>
      <c r="D18" s="76"/>
      <c r="E18" s="76"/>
    </row>
    <row r="19" spans="2:7" x14ac:dyDescent="0.2">
      <c r="B19" s="77" t="s">
        <v>31</v>
      </c>
      <c r="C19" s="76">
        <v>1100</v>
      </c>
      <c r="D19" s="76">
        <v>1320</v>
      </c>
      <c r="E19" s="76">
        <v>-220</v>
      </c>
    </row>
    <row r="20" spans="2:7" x14ac:dyDescent="0.2">
      <c r="B20" s="69"/>
      <c r="C20" s="76"/>
      <c r="D20" s="76"/>
      <c r="E20" s="76"/>
    </row>
    <row r="21" spans="2:7" x14ac:dyDescent="0.2">
      <c r="B21" s="77" t="s">
        <v>32</v>
      </c>
      <c r="C21" s="76">
        <v>100</v>
      </c>
      <c r="D21" s="76">
        <v>125</v>
      </c>
      <c r="E21" s="76">
        <v>-25</v>
      </c>
    </row>
    <row r="22" spans="2:7" x14ac:dyDescent="0.2">
      <c r="B22" s="69"/>
      <c r="C22" s="76"/>
      <c r="D22" s="76"/>
      <c r="E22" s="76"/>
    </row>
    <row r="23" spans="2:7" x14ac:dyDescent="0.2">
      <c r="B23" s="77" t="s">
        <v>33</v>
      </c>
      <c r="C23" s="76">
        <v>2830</v>
      </c>
      <c r="D23" s="76">
        <v>2702</v>
      </c>
      <c r="E23" s="76">
        <v>-72</v>
      </c>
    </row>
    <row r="24" spans="2:7" x14ac:dyDescent="0.2">
      <c r="B24" s="69"/>
      <c r="C24" s="76"/>
      <c r="D24" s="76"/>
      <c r="E24" s="76"/>
    </row>
    <row r="25" spans="2:7" x14ac:dyDescent="0.2">
      <c r="B25" s="77" t="s">
        <v>34</v>
      </c>
      <c r="C25" s="76">
        <v>900</v>
      </c>
      <c r="D25" s="76">
        <v>900</v>
      </c>
      <c r="E25" s="76">
        <v>0</v>
      </c>
      <c r="G25" s="45"/>
    </row>
    <row r="26" spans="2:7" x14ac:dyDescent="0.2">
      <c r="B26" s="69"/>
      <c r="C26" s="76"/>
      <c r="D26" s="76"/>
      <c r="E26" s="76"/>
      <c r="G26" s="46"/>
    </row>
    <row r="27" spans="2:7" x14ac:dyDescent="0.2">
      <c r="B27" s="77" t="s">
        <v>35</v>
      </c>
      <c r="C27" s="76">
        <v>200</v>
      </c>
      <c r="D27" s="76">
        <v>200</v>
      </c>
      <c r="E27" s="76">
        <v>0</v>
      </c>
      <c r="G27" s="47"/>
    </row>
    <row r="28" spans="2:7" x14ac:dyDescent="0.2">
      <c r="B28" s="69"/>
      <c r="C28" s="76"/>
      <c r="D28" s="76"/>
      <c r="E28" s="76"/>
      <c r="G28" s="48"/>
    </row>
    <row r="29" spans="2:7" x14ac:dyDescent="0.2">
      <c r="B29" s="77" t="s">
        <v>36</v>
      </c>
      <c r="C29" s="76">
        <v>150</v>
      </c>
      <c r="D29" s="76">
        <v>140</v>
      </c>
      <c r="E29" s="76">
        <v>10</v>
      </c>
    </row>
    <row r="30" spans="2:7" x14ac:dyDescent="0.2">
      <c r="B30" s="69"/>
      <c r="C30" s="76"/>
      <c r="D30" s="76"/>
      <c r="E30" s="76"/>
    </row>
    <row r="31" spans="2:7" x14ac:dyDescent="0.2">
      <c r="B31" s="77" t="s">
        <v>37</v>
      </c>
      <c r="C31" s="76">
        <v>170</v>
      </c>
      <c r="D31" s="76">
        <v>100</v>
      </c>
      <c r="E31" s="76">
        <v>70</v>
      </c>
    </row>
    <row r="32" spans="2:7" x14ac:dyDescent="0.2">
      <c r="B32" s="69"/>
      <c r="C32" s="76"/>
      <c r="D32" s="76"/>
      <c r="E32" s="76"/>
    </row>
    <row r="33" spans="2:5" x14ac:dyDescent="0.2">
      <c r="B33" s="77" t="s">
        <v>38</v>
      </c>
      <c r="C33" s="76">
        <v>300</v>
      </c>
      <c r="D33" s="76">
        <v>300</v>
      </c>
      <c r="E33" s="76">
        <v>0</v>
      </c>
    </row>
    <row r="34" spans="2:5" x14ac:dyDescent="0.2">
      <c r="B34" s="69"/>
      <c r="C34" s="76"/>
      <c r="D34" s="76"/>
      <c r="E34" s="76"/>
    </row>
    <row r="35" spans="2:5" x14ac:dyDescent="0.2">
      <c r="B35" s="77" t="s">
        <v>39</v>
      </c>
      <c r="C35" s="76">
        <v>1425</v>
      </c>
      <c r="D35" s="76">
        <v>1375</v>
      </c>
      <c r="E35" s="76">
        <v>50</v>
      </c>
    </row>
    <row r="36" spans="2:5" x14ac:dyDescent="0.2">
      <c r="B36" s="69"/>
      <c r="C36" s="76"/>
      <c r="D36" s="76"/>
      <c r="E36" s="76"/>
    </row>
    <row r="37" spans="2:5" x14ac:dyDescent="0.2">
      <c r="B37" s="77" t="s">
        <v>40</v>
      </c>
      <c r="C37" s="76">
        <v>200</v>
      </c>
      <c r="D37" s="76">
        <v>200</v>
      </c>
      <c r="E37" s="76">
        <v>0</v>
      </c>
    </row>
    <row r="38" spans="2:5" x14ac:dyDescent="0.2">
      <c r="B38" s="79" t="s">
        <v>41</v>
      </c>
      <c r="C38" s="76">
        <v>200</v>
      </c>
      <c r="D38" s="76">
        <v>200</v>
      </c>
      <c r="E38" s="76">
        <v>0</v>
      </c>
    </row>
    <row r="39" spans="2:5" x14ac:dyDescent="0.2">
      <c r="B39" s="79" t="s">
        <v>42</v>
      </c>
      <c r="C39" s="76"/>
      <c r="D39" s="76"/>
      <c r="E39" s="76">
        <v>0</v>
      </c>
    </row>
    <row r="40" spans="2:5" x14ac:dyDescent="0.2">
      <c r="B40" s="69"/>
      <c r="C40" s="76"/>
      <c r="D40" s="76"/>
      <c r="E40" s="76"/>
    </row>
    <row r="41" spans="2:5" x14ac:dyDescent="0.2">
      <c r="B41" s="78" t="s">
        <v>97</v>
      </c>
      <c r="C41" s="76">
        <v>7915</v>
      </c>
      <c r="D41" s="76">
        <v>7860</v>
      </c>
      <c r="E41" s="76">
        <v>-145</v>
      </c>
    </row>
    <row r="42" spans="2:5" ht="14.25" x14ac:dyDescent="0.2">
      <c r="B42" s="34"/>
      <c r="C42" s="34"/>
      <c r="D42" s="34"/>
      <c r="E42" s="34"/>
    </row>
    <row r="43" spans="2:5" ht="14.25" x14ac:dyDescent="0.2">
      <c r="B43" s="34"/>
      <c r="C43" s="34"/>
      <c r="D43" s="34"/>
      <c r="E43" s="34"/>
    </row>
    <row r="44" spans="2:5" ht="14.25" x14ac:dyDescent="0.2">
      <c r="B44" s="34"/>
      <c r="C44" s="34"/>
      <c r="D44" s="34"/>
      <c r="E44" s="34"/>
    </row>
    <row r="45" spans="2:5" ht="14.25" x14ac:dyDescent="0.2">
      <c r="B45" s="34"/>
      <c r="C45" s="34"/>
      <c r="D45" s="34"/>
      <c r="E45" s="34"/>
    </row>
    <row r="46" spans="2:5" ht="14.25" x14ac:dyDescent="0.2">
      <c r="B46" s="34"/>
      <c r="C46" s="34"/>
      <c r="D46" s="34"/>
      <c r="E46" s="34"/>
    </row>
    <row r="47" spans="2:5" ht="14.25" x14ac:dyDescent="0.2">
      <c r="B47" s="34"/>
      <c r="C47" s="34"/>
      <c r="D47" s="34"/>
      <c r="E47" s="34"/>
    </row>
    <row r="48" spans="2:5" ht="14.25" x14ac:dyDescent="0.2">
      <c r="B48" s="34"/>
      <c r="C48" s="34"/>
      <c r="D48" s="34"/>
      <c r="E48" s="34"/>
    </row>
    <row r="49" spans="2:5" ht="14.25" x14ac:dyDescent="0.2">
      <c r="B49" s="34"/>
      <c r="C49" s="34"/>
      <c r="D49" s="34"/>
      <c r="E49" s="34"/>
    </row>
    <row r="50" spans="2:5" ht="14.25" x14ac:dyDescent="0.2">
      <c r="B50" s="34"/>
      <c r="C50" s="34"/>
      <c r="D50" s="34"/>
      <c r="E50" s="34"/>
    </row>
    <row r="51" spans="2:5" ht="14.25" x14ac:dyDescent="0.2">
      <c r="B51" s="34"/>
      <c r="C51" s="34"/>
      <c r="D51" s="34"/>
      <c r="E51" s="34"/>
    </row>
    <row r="52" spans="2:5" ht="14.25" x14ac:dyDescent="0.2">
      <c r="B52" s="34"/>
      <c r="C52" s="34"/>
      <c r="D52" s="34"/>
      <c r="E52" s="34"/>
    </row>
    <row r="53" spans="2:5" ht="14.25" x14ac:dyDescent="0.2">
      <c r="B53" s="34"/>
      <c r="C53" s="34"/>
      <c r="D53" s="34"/>
      <c r="E53" s="34"/>
    </row>
    <row r="54" spans="2:5" ht="14.25" x14ac:dyDescent="0.2">
      <c r="B54" s="34"/>
      <c r="C54" s="34"/>
      <c r="D54" s="34"/>
      <c r="E54" s="34"/>
    </row>
    <row r="55" spans="2:5" ht="14.25" x14ac:dyDescent="0.2">
      <c r="B55" s="34"/>
      <c r="C55" s="34"/>
      <c r="D55" s="34"/>
      <c r="E55" s="34"/>
    </row>
    <row r="56" spans="2:5" ht="14.25" x14ac:dyDescent="0.2">
      <c r="B56" s="34"/>
      <c r="C56" s="34"/>
      <c r="D56" s="34"/>
      <c r="E56" s="34"/>
    </row>
    <row r="57" spans="2:5" ht="14.25" x14ac:dyDescent="0.2">
      <c r="B57" s="34"/>
      <c r="C57" s="34"/>
      <c r="D57" s="34"/>
      <c r="E57" s="34"/>
    </row>
    <row r="58" spans="2:5" ht="14.25" x14ac:dyDescent="0.2">
      <c r="B58" s="34"/>
      <c r="C58" s="34"/>
      <c r="D58" s="34"/>
      <c r="E58" s="34"/>
    </row>
    <row r="59" spans="2:5" ht="14.25" x14ac:dyDescent="0.2">
      <c r="B59" s="34"/>
      <c r="C59" s="34"/>
      <c r="D59" s="34"/>
      <c r="E59" s="34"/>
    </row>
    <row r="60" spans="2:5" ht="14.25" x14ac:dyDescent="0.2">
      <c r="B60" s="34"/>
      <c r="C60" s="34"/>
      <c r="D60" s="34"/>
      <c r="E60" s="34"/>
    </row>
    <row r="61" spans="2:5" ht="14.25" x14ac:dyDescent="0.2">
      <c r="B61" s="34"/>
      <c r="C61" s="34"/>
      <c r="D61" s="34"/>
      <c r="E61" s="34"/>
    </row>
    <row r="62" spans="2:5" ht="14.25" x14ac:dyDescent="0.2">
      <c r="B62" s="34"/>
      <c r="C62" s="34"/>
      <c r="D62" s="34"/>
      <c r="E62" s="34"/>
    </row>
    <row r="63" spans="2:5" ht="14.25" x14ac:dyDescent="0.2">
      <c r="B63" s="34"/>
      <c r="C63" s="34"/>
      <c r="D63" s="34"/>
      <c r="E63" s="34"/>
    </row>
    <row r="64" spans="2:5" ht="14.25" x14ac:dyDescent="0.2">
      <c r="B64" s="34"/>
      <c r="C64" s="34"/>
      <c r="D64" s="34"/>
      <c r="E64" s="34"/>
    </row>
    <row r="65" spans="2:5" ht="14.25" x14ac:dyDescent="0.2">
      <c r="B65" s="34"/>
      <c r="C65" s="34"/>
      <c r="D65" s="34"/>
      <c r="E65" s="34"/>
    </row>
    <row r="66" spans="2:5" ht="14.25" x14ac:dyDescent="0.2">
      <c r="B66" s="34"/>
      <c r="C66" s="34"/>
      <c r="D66" s="34"/>
      <c r="E66" s="34"/>
    </row>
    <row r="67" spans="2:5" ht="14.25" x14ac:dyDescent="0.2">
      <c r="B67" s="34"/>
      <c r="C67" s="34"/>
      <c r="D67" s="34"/>
      <c r="E67" s="34"/>
    </row>
    <row r="68" spans="2:5" ht="14.25" x14ac:dyDescent="0.2">
      <c r="B68" s="34"/>
      <c r="C68" s="34"/>
      <c r="D68" s="34"/>
      <c r="E68" s="34"/>
    </row>
    <row r="69" spans="2:5" ht="14.25" x14ac:dyDescent="0.2">
      <c r="B69" s="34"/>
      <c r="C69" s="34"/>
      <c r="D69" s="34"/>
      <c r="E69" s="34"/>
    </row>
    <row r="70" spans="2:5" ht="14.25" x14ac:dyDescent="0.2">
      <c r="B70" s="34"/>
      <c r="C70" s="34"/>
      <c r="D70" s="34"/>
      <c r="E70" s="34"/>
    </row>
    <row r="71" spans="2:5" ht="14.25" x14ac:dyDescent="0.2">
      <c r="B71" s="34"/>
      <c r="C71" s="34"/>
      <c r="D71" s="34"/>
      <c r="E71" s="34"/>
    </row>
    <row r="72" spans="2:5" ht="14.25" x14ac:dyDescent="0.2">
      <c r="B72" s="34"/>
      <c r="C72" s="34"/>
      <c r="D72" s="34"/>
      <c r="E72" s="34"/>
    </row>
    <row r="73" spans="2:5" ht="14.25" x14ac:dyDescent="0.2">
      <c r="B73" s="34"/>
      <c r="C73" s="34"/>
      <c r="D73" s="34"/>
      <c r="E73" s="34"/>
    </row>
    <row r="74" spans="2:5" ht="14.25" x14ac:dyDescent="0.2">
      <c r="B74" s="34"/>
      <c r="C74" s="34"/>
      <c r="D74" s="34"/>
      <c r="E74" s="34"/>
    </row>
    <row r="75" spans="2:5" ht="14.25" x14ac:dyDescent="0.2">
      <c r="B75" s="34"/>
      <c r="C75" s="34"/>
      <c r="D75" s="34"/>
      <c r="E75" s="34"/>
    </row>
    <row r="76" spans="2:5" ht="14.25" x14ac:dyDescent="0.2">
      <c r="B76" s="34"/>
      <c r="C76" s="34"/>
      <c r="D76" s="34"/>
      <c r="E76" s="34"/>
    </row>
    <row r="77" spans="2:5" ht="14.25" x14ac:dyDescent="0.2">
      <c r="B77" s="34"/>
      <c r="C77" s="34"/>
      <c r="D77" s="34"/>
      <c r="E77" s="34"/>
    </row>
    <row r="78" spans="2:5" ht="14.25" x14ac:dyDescent="0.2">
      <c r="B78" s="34"/>
      <c r="C78" s="34"/>
      <c r="D78" s="34"/>
      <c r="E78" s="34"/>
    </row>
    <row r="79" spans="2:5" ht="14.25" x14ac:dyDescent="0.2">
      <c r="B79" s="34"/>
      <c r="C79" s="34"/>
      <c r="D79" s="34"/>
      <c r="E79" s="34"/>
    </row>
    <row r="80" spans="2:5" ht="14.25" x14ac:dyDescent="0.2">
      <c r="B80" s="34"/>
      <c r="C80" s="34"/>
      <c r="D80" s="34"/>
      <c r="E80" s="34"/>
    </row>
    <row r="81" spans="2:5" ht="14.25" x14ac:dyDescent="0.2">
      <c r="B81" s="34"/>
      <c r="C81" s="34"/>
      <c r="D81" s="34"/>
      <c r="E81" s="34"/>
    </row>
    <row r="82" spans="2:5" ht="14.25" x14ac:dyDescent="0.2">
      <c r="B82" s="34"/>
      <c r="C82" s="34"/>
      <c r="D82" s="34"/>
      <c r="E82" s="34"/>
    </row>
    <row r="83" spans="2:5" ht="14.25" x14ac:dyDescent="0.2">
      <c r="B83" s="34"/>
      <c r="C83" s="34"/>
      <c r="D83" s="34"/>
      <c r="E83" s="34"/>
    </row>
    <row r="84" spans="2:5" ht="14.25" x14ac:dyDescent="0.2">
      <c r="B84" s="34"/>
      <c r="C84" s="34"/>
      <c r="D84" s="34"/>
      <c r="E84" s="34"/>
    </row>
    <row r="85" spans="2:5" ht="14.25" x14ac:dyDescent="0.2">
      <c r="B85" s="34"/>
      <c r="C85" s="34"/>
      <c r="D85" s="34"/>
      <c r="E85" s="34"/>
    </row>
    <row r="86" spans="2:5" ht="14.25" x14ac:dyDescent="0.2">
      <c r="B86" s="34"/>
      <c r="C86" s="34"/>
      <c r="D86" s="34"/>
      <c r="E86" s="34"/>
    </row>
    <row r="87" spans="2:5" ht="14.25" x14ac:dyDescent="0.2">
      <c r="B87" s="34"/>
      <c r="C87" s="34"/>
      <c r="D87" s="34"/>
      <c r="E87" s="34"/>
    </row>
    <row r="88" spans="2:5" ht="14.25" x14ac:dyDescent="0.2">
      <c r="B88" s="34"/>
      <c r="C88" s="34"/>
      <c r="D88" s="34"/>
    </row>
    <row r="89" spans="2:5" ht="14.25" x14ac:dyDescent="0.2">
      <c r="B89" s="34"/>
      <c r="C89" s="34"/>
      <c r="D89" s="34"/>
    </row>
    <row r="90" spans="2:5" ht="14.25" x14ac:dyDescent="0.2">
      <c r="B90" s="34"/>
      <c r="C90" s="34"/>
      <c r="D90" s="34"/>
    </row>
    <row r="91" spans="2:5" ht="14.25" x14ac:dyDescent="0.2">
      <c r="B91" s="34"/>
      <c r="C91" s="34"/>
      <c r="D91" s="34"/>
    </row>
    <row r="92" spans="2:5" ht="14.25" x14ac:dyDescent="0.2">
      <c r="B92" s="34"/>
      <c r="C92" s="34"/>
      <c r="D92" s="34"/>
    </row>
    <row r="93" spans="2:5" ht="14.25" x14ac:dyDescent="0.2">
      <c r="B93" s="34"/>
      <c r="C93" s="34"/>
      <c r="D93" s="34"/>
    </row>
    <row r="94" spans="2:5" ht="14.25" x14ac:dyDescent="0.2">
      <c r="B94" s="34"/>
      <c r="C94" s="34"/>
      <c r="D94" s="34"/>
    </row>
    <row r="95" spans="2:5" ht="14.25" x14ac:dyDescent="0.2">
      <c r="B95" s="34"/>
      <c r="C95" s="34"/>
      <c r="D95" s="34"/>
    </row>
    <row r="96" spans="2:5" ht="14.25" x14ac:dyDescent="0.2">
      <c r="B96" s="34"/>
      <c r="C96" s="34"/>
      <c r="D96" s="34"/>
    </row>
    <row r="97" spans="2:4" ht="14.25" x14ac:dyDescent="0.2">
      <c r="B97" s="34"/>
      <c r="C97" s="34"/>
      <c r="D97" s="34"/>
    </row>
    <row r="98" spans="2:4" ht="14.25" x14ac:dyDescent="0.2">
      <c r="B98" s="34"/>
      <c r="C98" s="34"/>
      <c r="D98" s="34"/>
    </row>
    <row r="99" spans="2:4" ht="14.25" x14ac:dyDescent="0.2">
      <c r="B99" s="34"/>
      <c r="C99" s="34"/>
      <c r="D99" s="34"/>
    </row>
    <row r="100" spans="2:4" ht="14.25" x14ac:dyDescent="0.2">
      <c r="B100" s="34"/>
      <c r="C100" s="34"/>
      <c r="D100" s="34"/>
    </row>
    <row r="101" spans="2:4" ht="14.25" x14ac:dyDescent="0.2">
      <c r="B101" s="34"/>
      <c r="C101" s="34"/>
      <c r="D101" s="34"/>
    </row>
    <row r="102" spans="2:4" ht="14.25" x14ac:dyDescent="0.2">
      <c r="B102" s="34"/>
      <c r="C102" s="34"/>
      <c r="D102" s="34"/>
    </row>
    <row r="103" spans="2:4" ht="14.25" x14ac:dyDescent="0.2">
      <c r="B103" s="34"/>
      <c r="C103" s="34"/>
      <c r="D103" s="34"/>
    </row>
    <row r="104" spans="2:4" ht="14.25" x14ac:dyDescent="0.2">
      <c r="B104" s="34"/>
      <c r="C104" s="34"/>
      <c r="D104" s="34"/>
    </row>
    <row r="105" spans="2:4" ht="14.25" x14ac:dyDescent="0.2">
      <c r="B105" s="34"/>
      <c r="C105" s="34"/>
      <c r="D105" s="34"/>
    </row>
    <row r="106" spans="2:4" ht="14.25" x14ac:dyDescent="0.2">
      <c r="B106" s="34"/>
      <c r="C106" s="34"/>
      <c r="D106" s="34"/>
    </row>
    <row r="107" spans="2:4" ht="14.25" x14ac:dyDescent="0.2">
      <c r="B107" s="34"/>
      <c r="C107" s="34"/>
      <c r="D107" s="34"/>
    </row>
    <row r="108" spans="2:4" ht="14.25" x14ac:dyDescent="0.2">
      <c r="B108" s="34"/>
      <c r="C108" s="34"/>
      <c r="D108" s="34"/>
    </row>
    <row r="109" spans="2:4" ht="14.25" x14ac:dyDescent="0.2">
      <c r="B109" s="34"/>
      <c r="C109" s="34"/>
      <c r="D109" s="34"/>
    </row>
    <row r="110" spans="2:4" ht="14.25" x14ac:dyDescent="0.2">
      <c r="B110" s="34"/>
      <c r="C110" s="34"/>
      <c r="D110" s="34"/>
    </row>
    <row r="111" spans="2:4" ht="14.25" x14ac:dyDescent="0.2">
      <c r="B111" s="34"/>
      <c r="C111" s="34"/>
      <c r="D111" s="34"/>
    </row>
    <row r="112" spans="2:4" ht="14.25" x14ac:dyDescent="0.2">
      <c r="B112" s="34"/>
      <c r="C112" s="34"/>
      <c r="D112" s="34"/>
    </row>
    <row r="113" spans="2:4" ht="14.25" x14ac:dyDescent="0.2">
      <c r="B113" s="34"/>
      <c r="C113" s="34"/>
      <c r="D113" s="34"/>
    </row>
    <row r="114" spans="2:4" ht="14.25" x14ac:dyDescent="0.2">
      <c r="B114" s="34"/>
      <c r="C114" s="34"/>
      <c r="D114" s="34"/>
    </row>
    <row r="115" spans="2:4" ht="14.25" x14ac:dyDescent="0.2">
      <c r="B115" s="34"/>
      <c r="C115" s="34"/>
      <c r="D115" s="34"/>
    </row>
    <row r="116" spans="2:4" ht="14.25" x14ac:dyDescent="0.2">
      <c r="B116" s="34"/>
      <c r="C116" s="34"/>
      <c r="D116" s="34"/>
    </row>
    <row r="117" spans="2:4" ht="14.25" x14ac:dyDescent="0.2">
      <c r="B117" s="34"/>
      <c r="C117" s="34"/>
      <c r="D117" s="34"/>
    </row>
    <row r="118" spans="2:4" ht="14.25" x14ac:dyDescent="0.2">
      <c r="B118" s="34"/>
      <c r="C118" s="34"/>
      <c r="D118" s="34"/>
    </row>
    <row r="119" spans="2:4" ht="14.25" x14ac:dyDescent="0.2">
      <c r="B119" s="34"/>
      <c r="C119" s="34"/>
      <c r="D119" s="34"/>
    </row>
    <row r="120" spans="2:4" ht="14.25" x14ac:dyDescent="0.2">
      <c r="B120" s="34"/>
      <c r="C120" s="34"/>
      <c r="D120" s="34"/>
    </row>
    <row r="121" spans="2:4" ht="14.25" x14ac:dyDescent="0.2">
      <c r="B121" s="34"/>
      <c r="C121" s="34"/>
      <c r="D121" s="34"/>
    </row>
    <row r="122" spans="2:4" ht="14.25" x14ac:dyDescent="0.2">
      <c r="B122" s="34"/>
      <c r="C122" s="34"/>
      <c r="D122" s="34"/>
    </row>
    <row r="123" spans="2:4" ht="14.25" x14ac:dyDescent="0.2">
      <c r="B123" s="34"/>
      <c r="C123" s="34"/>
      <c r="D123" s="34"/>
    </row>
    <row r="124" spans="2:4" ht="14.25" x14ac:dyDescent="0.2">
      <c r="B124" s="34"/>
      <c r="C124" s="34"/>
      <c r="D124" s="34"/>
    </row>
    <row r="125" spans="2:4" ht="14.25" x14ac:dyDescent="0.2">
      <c r="B125" s="34"/>
      <c r="C125" s="34"/>
      <c r="D125" s="34"/>
    </row>
    <row r="126" spans="2:4" ht="14.25" x14ac:dyDescent="0.2">
      <c r="B126" s="34"/>
      <c r="C126" s="34"/>
      <c r="D126" s="34"/>
    </row>
    <row r="127" spans="2:4" ht="14.25" x14ac:dyDescent="0.2">
      <c r="B127" s="34"/>
      <c r="C127" s="34"/>
      <c r="D127" s="34"/>
    </row>
    <row r="128" spans="2:4" ht="14.25" x14ac:dyDescent="0.2">
      <c r="B128" s="34"/>
      <c r="C128" s="34"/>
      <c r="D128" s="34"/>
    </row>
    <row r="129" spans="2:4" ht="14.25" x14ac:dyDescent="0.2">
      <c r="B129" s="34"/>
      <c r="C129" s="34"/>
      <c r="D129" s="34"/>
    </row>
    <row r="130" spans="2:4" ht="14.25" x14ac:dyDescent="0.2">
      <c r="B130" s="34"/>
      <c r="C130" s="34"/>
      <c r="D130" s="34"/>
    </row>
    <row r="131" spans="2:4" ht="14.25" x14ac:dyDescent="0.2">
      <c r="B131" s="34"/>
      <c r="C131" s="34"/>
      <c r="D131" s="34"/>
    </row>
    <row r="132" spans="2:4" ht="14.25" x14ac:dyDescent="0.2">
      <c r="B132" s="34"/>
      <c r="C132" s="34"/>
      <c r="D132" s="34"/>
    </row>
    <row r="133" spans="2:4" ht="14.25" x14ac:dyDescent="0.2">
      <c r="B133" s="34"/>
      <c r="C133" s="34"/>
      <c r="D133" s="34"/>
    </row>
    <row r="134" spans="2:4" ht="14.25" x14ac:dyDescent="0.2">
      <c r="B134" s="34"/>
      <c r="C134" s="34"/>
      <c r="D134" s="34"/>
    </row>
    <row r="135" spans="2:4" ht="14.25" x14ac:dyDescent="0.2">
      <c r="B135" s="34"/>
      <c r="C135" s="34"/>
      <c r="D135" s="34"/>
    </row>
    <row r="136" spans="2:4" ht="14.25" x14ac:dyDescent="0.2">
      <c r="B136" s="34"/>
      <c r="C136" s="34"/>
      <c r="D136" s="34"/>
    </row>
    <row r="137" spans="2:4" ht="14.25" x14ac:dyDescent="0.2">
      <c r="B137" s="34"/>
      <c r="C137" s="34"/>
      <c r="D137" s="34"/>
    </row>
    <row r="138" spans="2:4" ht="14.25" x14ac:dyDescent="0.2">
      <c r="B138" s="34"/>
      <c r="C138" s="34"/>
      <c r="D138" s="34"/>
    </row>
    <row r="139" spans="2:4" ht="14.25" x14ac:dyDescent="0.2">
      <c r="B139" s="34"/>
      <c r="C139" s="34"/>
      <c r="D139" s="34"/>
    </row>
    <row r="140" spans="2:4" ht="14.25" x14ac:dyDescent="0.2">
      <c r="B140" s="34"/>
      <c r="C140" s="34"/>
      <c r="D140" s="34"/>
    </row>
    <row r="141" spans="2:4" ht="14.25" x14ac:dyDescent="0.2">
      <c r="B141" s="34"/>
      <c r="C141" s="34"/>
      <c r="D141" s="34"/>
    </row>
    <row r="142" spans="2:4" ht="14.25" x14ac:dyDescent="0.2">
      <c r="B142" s="34"/>
      <c r="C142" s="34"/>
      <c r="D142" s="34"/>
    </row>
    <row r="143" spans="2:4" ht="14.25" x14ac:dyDescent="0.2">
      <c r="B143" s="34"/>
      <c r="C143" s="34"/>
      <c r="D143" s="34"/>
    </row>
    <row r="144" spans="2:4" ht="14.25" x14ac:dyDescent="0.2">
      <c r="B144" s="34"/>
      <c r="C144" s="34"/>
      <c r="D144" s="34"/>
    </row>
    <row r="145" spans="2:4" ht="14.25" x14ac:dyDescent="0.2">
      <c r="B145" s="34"/>
      <c r="C145" s="34"/>
      <c r="D145" s="34"/>
    </row>
    <row r="146" spans="2:4" ht="14.25" x14ac:dyDescent="0.2">
      <c r="B146" s="34"/>
      <c r="C146" s="34"/>
      <c r="D146" s="34"/>
    </row>
    <row r="147" spans="2:4" ht="14.25" x14ac:dyDescent="0.2">
      <c r="B147" s="34"/>
      <c r="C147" s="34"/>
      <c r="D147" s="34"/>
    </row>
    <row r="148" spans="2:4" ht="14.25" x14ac:dyDescent="0.2">
      <c r="B148" s="34"/>
      <c r="C148" s="34"/>
      <c r="D148" s="34"/>
    </row>
    <row r="149" spans="2:4" ht="14.25" x14ac:dyDescent="0.2">
      <c r="B149" s="34"/>
      <c r="C149" s="34"/>
      <c r="D149" s="34"/>
    </row>
    <row r="150" spans="2:4" ht="14.25" x14ac:dyDescent="0.2">
      <c r="B150" s="34"/>
      <c r="C150" s="34"/>
      <c r="D150" s="34"/>
    </row>
    <row r="151" spans="2:4" ht="14.25" x14ac:dyDescent="0.2">
      <c r="B151" s="34"/>
      <c r="C151" s="34"/>
      <c r="D151" s="34"/>
    </row>
    <row r="152" spans="2:4" ht="14.25" x14ac:dyDescent="0.2">
      <c r="B152" s="34"/>
      <c r="C152" s="34"/>
      <c r="D152" s="34"/>
    </row>
    <row r="153" spans="2:4" ht="14.25" x14ac:dyDescent="0.2">
      <c r="B153" s="34"/>
      <c r="C153" s="34"/>
      <c r="D153" s="34"/>
    </row>
    <row r="154" spans="2:4" ht="14.25" x14ac:dyDescent="0.2">
      <c r="B154" s="34"/>
      <c r="C154" s="34"/>
      <c r="D154" s="34"/>
    </row>
    <row r="155" spans="2:4" ht="14.25" x14ac:dyDescent="0.2">
      <c r="B155" s="34"/>
      <c r="C155" s="34"/>
      <c r="D155" s="34"/>
    </row>
    <row r="156" spans="2:4" ht="14.25" x14ac:dyDescent="0.2">
      <c r="B156" s="34"/>
      <c r="C156" s="34"/>
      <c r="D156" s="34"/>
    </row>
    <row r="157" spans="2:4" ht="14.25" x14ac:dyDescent="0.2">
      <c r="B157" s="34"/>
      <c r="C157" s="34"/>
      <c r="D157" s="34"/>
    </row>
    <row r="158" spans="2:4" ht="14.25" x14ac:dyDescent="0.2">
      <c r="B158" s="34"/>
      <c r="C158" s="34"/>
      <c r="D158" s="34"/>
    </row>
    <row r="159" spans="2:4" ht="14.25" x14ac:dyDescent="0.2">
      <c r="B159" s="34"/>
      <c r="C159" s="34"/>
      <c r="D159" s="34"/>
    </row>
    <row r="160" spans="2:4" ht="14.25" x14ac:dyDescent="0.2">
      <c r="B160" s="34"/>
      <c r="C160" s="34"/>
      <c r="D160" s="34"/>
    </row>
    <row r="161" spans="2:4" ht="14.25" x14ac:dyDescent="0.2">
      <c r="B161" s="34"/>
      <c r="C161" s="34"/>
      <c r="D161" s="34"/>
    </row>
    <row r="162" spans="2:4" ht="14.25" x14ac:dyDescent="0.2">
      <c r="B162" s="34"/>
      <c r="C162" s="34"/>
      <c r="D162" s="34"/>
    </row>
    <row r="163" spans="2:4" ht="14.25" x14ac:dyDescent="0.2">
      <c r="B163" s="34"/>
      <c r="C163" s="34"/>
      <c r="D163" s="34"/>
    </row>
    <row r="164" spans="2:4" ht="14.25" x14ac:dyDescent="0.2">
      <c r="B164" s="34"/>
      <c r="C164" s="34"/>
      <c r="D164" s="34"/>
    </row>
    <row r="165" spans="2:4" ht="14.25" x14ac:dyDescent="0.2">
      <c r="B165" s="34"/>
      <c r="C165" s="34"/>
      <c r="D165" s="34"/>
    </row>
    <row r="166" spans="2:4" ht="14.25" x14ac:dyDescent="0.2">
      <c r="B166" s="34"/>
      <c r="C166" s="34"/>
      <c r="D166" s="34"/>
    </row>
    <row r="167" spans="2:4" ht="14.25" x14ac:dyDescent="0.2">
      <c r="B167" s="34"/>
      <c r="C167" s="34"/>
      <c r="D167" s="34"/>
    </row>
    <row r="168" spans="2:4" ht="14.25" x14ac:dyDescent="0.2">
      <c r="B168" s="34"/>
      <c r="C168" s="34"/>
      <c r="D168" s="34"/>
    </row>
    <row r="169" spans="2:4" ht="14.25" x14ac:dyDescent="0.2">
      <c r="B169" s="34"/>
      <c r="C169" s="34"/>
      <c r="D169" s="34"/>
    </row>
    <row r="170" spans="2:4" ht="14.25" x14ac:dyDescent="0.2">
      <c r="B170" s="34"/>
      <c r="C170" s="34"/>
      <c r="D170" s="34"/>
    </row>
    <row r="171" spans="2:4" ht="14.25" x14ac:dyDescent="0.2">
      <c r="B171" s="34"/>
      <c r="C171" s="34"/>
      <c r="D171" s="34"/>
    </row>
    <row r="172" spans="2:4" ht="14.25" x14ac:dyDescent="0.2">
      <c r="B172" s="34"/>
      <c r="C172" s="34"/>
      <c r="D172" s="34"/>
    </row>
    <row r="173" spans="2:4" ht="14.25" x14ac:dyDescent="0.2">
      <c r="B173" s="34"/>
      <c r="C173" s="34"/>
      <c r="D173" s="34"/>
    </row>
    <row r="174" spans="2:4" ht="14.25" x14ac:dyDescent="0.2">
      <c r="B174" s="34"/>
      <c r="C174" s="34"/>
      <c r="D174" s="34"/>
    </row>
    <row r="175" spans="2:4" ht="14.25" x14ac:dyDescent="0.2">
      <c r="B175" s="34"/>
      <c r="C175" s="34"/>
      <c r="D175" s="34"/>
    </row>
    <row r="176" spans="2:4" ht="14.25" x14ac:dyDescent="0.2">
      <c r="B176" s="34"/>
      <c r="C176" s="34"/>
      <c r="D176" s="34"/>
    </row>
    <row r="177" spans="2:4" ht="14.25" x14ac:dyDescent="0.2">
      <c r="B177" s="34"/>
      <c r="C177" s="34"/>
      <c r="D177" s="34"/>
    </row>
    <row r="178" spans="2:4" ht="14.25" x14ac:dyDescent="0.2">
      <c r="B178" s="34"/>
      <c r="C178" s="34"/>
      <c r="D178" s="34"/>
    </row>
  </sheetData>
  <conditionalFormatting sqref="G28">
    <cfRule type="cellIs" dxfId="268" priority="2" operator="lessThan">
      <formula>0</formula>
    </cfRule>
  </conditionalFormatting>
  <dataValidations count="1">
    <dataValidation allowBlank="1" showInputMessage="1" showErrorMessage="1" prompt="Această filă afișează detaliile despre cheltuieli pentru fiecare categorie. _x000a__x000a_- Țineți apăsat Control pentru a selecta mai multe categorii din Slicer. _x000a_-Pentru a actualiza Tabelul Pivot, faceți clic dreapta și selectați Reîmprospătare." sqref="A1" xr:uid="{00000000-0002-0000-0100-000000000000}"/>
  </dataValidations>
  <pageMargins left="0.7" right="0.7" top="0.75" bottom="0.75" header="0.3" footer="0.3"/>
  <pageSetup paperSize="9" scale="91" orientation="portrait" r:id="rId2"/>
  <drawing r:id="rId3"/>
  <extLst>
    <ext xmlns:x14="http://schemas.microsoft.com/office/spreadsheetml/2009/9/main" uri="{A8765BA9-456A-4dab-B4F3-ACF838C121DE}">
      <x14:slicerList>
        <x14:slicer r:id="rId4"/>
      </x14:slicerList>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1"/>
  <sheetViews>
    <sheetView showGridLines="0" zoomScaleNormal="100" workbookViewId="0">
      <pane ySplit="2" topLeftCell="A3" activePane="bottomLeft" state="frozen"/>
      <selection pane="bottomLeft"/>
    </sheetView>
  </sheetViews>
  <sheetFormatPr defaultColWidth="9" defaultRowHeight="18" customHeight="1" x14ac:dyDescent="0.2"/>
  <cols>
    <col min="1" max="1" width="1.875" style="33" customWidth="1"/>
    <col min="2" max="2" width="30.75" style="33" customWidth="1"/>
    <col min="3" max="3" width="18.625" style="33" customWidth="1"/>
    <col min="4" max="6" width="13.625" style="41" customWidth="1"/>
    <col min="7" max="7" width="21.5" style="39" customWidth="1"/>
    <col min="8" max="8" width="1.875" style="33" customWidth="1"/>
    <col min="9" max="16384" width="9" style="33"/>
  </cols>
  <sheetData>
    <row r="1" spans="2:8" ht="137.25" customHeight="1" x14ac:dyDescent="0.2">
      <c r="H1" s="33" t="s">
        <v>16</v>
      </c>
    </row>
    <row r="2" spans="2:8" s="7" customFormat="1" ht="35.25" customHeight="1" x14ac:dyDescent="0.2">
      <c r="B2" s="15" t="s">
        <v>46</v>
      </c>
      <c r="C2" s="15" t="s">
        <v>88</v>
      </c>
      <c r="D2" s="16" t="s">
        <v>90</v>
      </c>
      <c r="E2" s="16" t="s">
        <v>91</v>
      </c>
      <c r="F2" s="16" t="s">
        <v>3</v>
      </c>
      <c r="G2" s="15" t="s">
        <v>92</v>
      </c>
    </row>
    <row r="3" spans="2:8" ht="18" customHeight="1" x14ac:dyDescent="0.2">
      <c r="B3" s="36" t="s">
        <v>20</v>
      </c>
      <c r="C3" s="27" t="s">
        <v>19</v>
      </c>
      <c r="D3" s="37">
        <v>40</v>
      </c>
      <c r="E3" s="37">
        <v>40</v>
      </c>
      <c r="F3" s="38">
        <f>IF(OR(Tabel_Cheltuieli_Lunare[[#This Row],[Costul estimat]]="",Tabel_Cheltuieli_Lunare[[#This Row],[Costul real]]=""),"",Tabel_Cheltuieli_Lunare[[#This Row],[Costul estimat]]-Tabel_Cheltuieli_Lunare[[#This Row],[Costul real]])</f>
        <v>0</v>
      </c>
      <c r="G3" s="39">
        <f>Tabel_Cheltuieli_Lunare[[#This Row],[Costul real]]</f>
        <v>40</v>
      </c>
    </row>
    <row r="4" spans="2:8" ht="18" customHeight="1" x14ac:dyDescent="0.2">
      <c r="B4" s="36" t="s">
        <v>21</v>
      </c>
      <c r="C4" s="27" t="s">
        <v>19</v>
      </c>
      <c r="D4" s="37"/>
      <c r="E4" s="37"/>
      <c r="F4" s="38" t="str">
        <f>IF(OR(Tabel_Cheltuieli_Lunare[[#This Row],[Costul estimat]]="",Tabel_Cheltuieli_Lunare[[#This Row],[Costul real]]=""),"",Tabel_Cheltuieli_Lunare[[#This Row],[Costul estimat]]-Tabel_Cheltuieli_Lunare[[#This Row],[Costul real]])</f>
        <v/>
      </c>
      <c r="G4" s="39">
        <f>Tabel_Cheltuieli_Lunare[[#This Row],[Costul real]]</f>
        <v>0</v>
      </c>
    </row>
    <row r="5" spans="2:8" ht="18" customHeight="1" x14ac:dyDescent="0.2">
      <c r="B5" s="36" t="s">
        <v>22</v>
      </c>
      <c r="C5" s="27" t="s">
        <v>19</v>
      </c>
      <c r="D5" s="37"/>
      <c r="E5" s="37"/>
      <c r="F5" s="38" t="str">
        <f>IF(OR(Tabel_Cheltuieli_Lunare[[#This Row],[Costul estimat]]="",Tabel_Cheltuieli_Lunare[[#This Row],[Costul real]]=""),"",Tabel_Cheltuieli_Lunare[[#This Row],[Costul estimat]]-Tabel_Cheltuieli_Lunare[[#This Row],[Costul real]])</f>
        <v/>
      </c>
      <c r="G5" s="39">
        <f>Tabel_Cheltuieli_Lunare[[#This Row],[Costul real]]</f>
        <v>0</v>
      </c>
    </row>
    <row r="6" spans="2:8" ht="18" customHeight="1" x14ac:dyDescent="0.2">
      <c r="B6" s="36" t="s">
        <v>23</v>
      </c>
      <c r="C6" s="27" t="s">
        <v>19</v>
      </c>
      <c r="D6" s="37">
        <v>100</v>
      </c>
      <c r="E6" s="37">
        <v>100</v>
      </c>
      <c r="F6" s="38">
        <f>IF(OR(Tabel_Cheltuieli_Lunare[[#This Row],[Costul estimat]]="",Tabel_Cheltuieli_Lunare[[#This Row],[Costul real]]=""),"",Tabel_Cheltuieli_Lunare[[#This Row],[Costul estimat]]-Tabel_Cheltuieli_Lunare[[#This Row],[Costul real]])</f>
        <v>0</v>
      </c>
      <c r="G6" s="39">
        <f>Tabel_Cheltuieli_Lunare[[#This Row],[Costul real]]</f>
        <v>100</v>
      </c>
    </row>
    <row r="7" spans="2:8" ht="18" customHeight="1" x14ac:dyDescent="0.2">
      <c r="B7" s="36" t="s">
        <v>24</v>
      </c>
      <c r="C7" s="27" t="s">
        <v>89</v>
      </c>
      <c r="D7" s="37">
        <v>50</v>
      </c>
      <c r="E7" s="37">
        <v>40</v>
      </c>
      <c r="F7" s="38">
        <f>IF(OR(Tabel_Cheltuieli_Lunare[[#This Row],[Costul estimat]]="",Tabel_Cheltuieli_Lunare[[#This Row],[Costul real]]=""),"",Tabel_Cheltuieli_Lunare[[#This Row],[Costul estimat]]-Tabel_Cheltuieli_Lunare[[#This Row],[Costul real]])</f>
        <v>10</v>
      </c>
      <c r="G7" s="39">
        <f>Tabel_Cheltuieli_Lunare[[#This Row],[Costul real]]</f>
        <v>40</v>
      </c>
    </row>
    <row r="8" spans="2:8" ht="18" customHeight="1" x14ac:dyDescent="0.2">
      <c r="B8" s="36" t="s">
        <v>25</v>
      </c>
      <c r="C8" s="27" t="s">
        <v>89</v>
      </c>
      <c r="D8" s="37">
        <v>200</v>
      </c>
      <c r="E8" s="37">
        <v>150</v>
      </c>
      <c r="F8" s="38">
        <f>IF(OR(Tabel_Cheltuieli_Lunare[[#This Row],[Costul estimat]]="",Tabel_Cheltuieli_Lunare[[#This Row],[Costul real]]=""),"",Tabel_Cheltuieli_Lunare[[#This Row],[Costul estimat]]-Tabel_Cheltuieli_Lunare[[#This Row],[Costul real]])</f>
        <v>50</v>
      </c>
      <c r="G8" s="40">
        <f>Tabel_Cheltuieli_Lunare[[#This Row],[Costul real]]</f>
        <v>150</v>
      </c>
    </row>
    <row r="9" spans="2:8" ht="18" customHeight="1" x14ac:dyDescent="0.2">
      <c r="B9" s="36" t="s">
        <v>26</v>
      </c>
      <c r="C9" s="27" t="s">
        <v>89</v>
      </c>
      <c r="D9" s="37">
        <v>50</v>
      </c>
      <c r="E9" s="37">
        <v>28</v>
      </c>
      <c r="F9" s="38">
        <f>IF(OR(Tabel_Cheltuieli_Lunare[[#This Row],[Costul estimat]]="",Tabel_Cheltuieli_Lunare[[#This Row],[Costul real]]=""),"",Tabel_Cheltuieli_Lunare[[#This Row],[Costul estimat]]-Tabel_Cheltuieli_Lunare[[#This Row],[Costul real]])</f>
        <v>22</v>
      </c>
      <c r="G9" s="39">
        <f>Tabel_Cheltuieli_Lunare[[#This Row],[Costul real]]</f>
        <v>28</v>
      </c>
    </row>
    <row r="10" spans="2:8" ht="18" customHeight="1" x14ac:dyDescent="0.2">
      <c r="B10" s="36" t="s">
        <v>27</v>
      </c>
      <c r="C10" s="27" t="s">
        <v>89</v>
      </c>
      <c r="D10" s="37">
        <v>50</v>
      </c>
      <c r="E10" s="37">
        <v>30</v>
      </c>
      <c r="F10" s="38">
        <f>IF(OR(Tabel_Cheltuieli_Lunare[[#This Row],[Costul estimat]]="",Tabel_Cheltuieli_Lunare[[#This Row],[Costul real]]=""),"",Tabel_Cheltuieli_Lunare[[#This Row],[Costul estimat]]-Tabel_Cheltuieli_Lunare[[#This Row],[Costul real]])</f>
        <v>20</v>
      </c>
      <c r="G10" s="39">
        <f>Tabel_Cheltuieli_Lunare[[#This Row],[Costul real]]</f>
        <v>30</v>
      </c>
    </row>
    <row r="11" spans="2:8" ht="18" customHeight="1" x14ac:dyDescent="0.2">
      <c r="B11" s="36" t="s">
        <v>28</v>
      </c>
      <c r="C11" s="27" t="s">
        <v>89</v>
      </c>
      <c r="D11" s="37">
        <v>0</v>
      </c>
      <c r="E11" s="37">
        <v>40</v>
      </c>
      <c r="F11" s="38">
        <f>IF(OR(Tabel_Cheltuieli_Lunare[[#This Row],[Costul estimat]]="",Tabel_Cheltuieli_Lunare[[#This Row],[Costul real]]=""),"",Tabel_Cheltuieli_Lunare[[#This Row],[Costul estimat]]-Tabel_Cheltuieli_Lunare[[#This Row],[Costul real]])</f>
        <v>-40</v>
      </c>
      <c r="G11" s="39">
        <f>Tabel_Cheltuieli_Lunare[[#This Row],[Costul real]]</f>
        <v>40</v>
      </c>
    </row>
    <row r="12" spans="2:8" ht="18" customHeight="1" x14ac:dyDescent="0.2">
      <c r="B12" s="36" t="s">
        <v>29</v>
      </c>
      <c r="C12" s="27" t="s">
        <v>89</v>
      </c>
      <c r="D12" s="37">
        <v>20</v>
      </c>
      <c r="E12" s="37">
        <v>50</v>
      </c>
      <c r="F12" s="38">
        <f>IF(OR(Tabel_Cheltuieli_Lunare[[#This Row],[Costul estimat]]="",Tabel_Cheltuieli_Lunare[[#This Row],[Costul real]]=""),"",Tabel_Cheltuieli_Lunare[[#This Row],[Costul estimat]]-Tabel_Cheltuieli_Lunare[[#This Row],[Costul real]])</f>
        <v>-30</v>
      </c>
      <c r="G12" s="39">
        <f>Tabel_Cheltuieli_Lunare[[#This Row],[Costul real]]</f>
        <v>50</v>
      </c>
    </row>
    <row r="13" spans="2:8" ht="18" customHeight="1" x14ac:dyDescent="0.2">
      <c r="B13" s="36" t="s">
        <v>30</v>
      </c>
      <c r="C13" s="27" t="s">
        <v>89</v>
      </c>
      <c r="D13" s="37">
        <v>30</v>
      </c>
      <c r="E13" s="37">
        <v>20</v>
      </c>
      <c r="F13" s="38">
        <f>IF(OR(Tabel_Cheltuieli_Lunare[[#This Row],[Costul estimat]]="",Tabel_Cheltuieli_Lunare[[#This Row],[Costul real]]=""),"",Tabel_Cheltuieli_Lunare[[#This Row],[Costul estimat]]-Tabel_Cheltuieli_Lunare[[#This Row],[Costul real]])</f>
        <v>10</v>
      </c>
      <c r="G13" s="39">
        <f>Tabel_Cheltuieli_Lunare[[#This Row],[Costul real]]</f>
        <v>20</v>
      </c>
    </row>
    <row r="14" spans="2:8" ht="18" customHeight="1" x14ac:dyDescent="0.2">
      <c r="B14" s="36" t="s">
        <v>47</v>
      </c>
      <c r="C14" s="27" t="s">
        <v>31</v>
      </c>
      <c r="D14" s="37">
        <v>1000</v>
      </c>
      <c r="E14" s="37">
        <v>1200</v>
      </c>
      <c r="F14" s="38">
        <f>IF(OR(Tabel_Cheltuieli_Lunare[[#This Row],[Costul estimat]]="",Tabel_Cheltuieli_Lunare[[#This Row],[Costul real]]=""),"",Tabel_Cheltuieli_Lunare[[#This Row],[Costul estimat]]-Tabel_Cheltuieli_Lunare[[#This Row],[Costul real]])</f>
        <v>-200</v>
      </c>
      <c r="G14" s="39">
        <f>Tabel_Cheltuieli_Lunare[[#This Row],[Costul real]]</f>
        <v>1200</v>
      </c>
    </row>
    <row r="15" spans="2:8" ht="18" customHeight="1" x14ac:dyDescent="0.2">
      <c r="B15" s="36" t="s">
        <v>48</v>
      </c>
      <c r="C15" s="27" t="s">
        <v>31</v>
      </c>
      <c r="D15" s="37">
        <v>100</v>
      </c>
      <c r="E15" s="37">
        <v>120</v>
      </c>
      <c r="F15" s="38">
        <f>IF(OR(Tabel_Cheltuieli_Lunare[[#This Row],[Costul estimat]]="",Tabel_Cheltuieli_Lunare[[#This Row],[Costul real]]=""),"",Tabel_Cheltuieli_Lunare[[#This Row],[Costul estimat]]-Tabel_Cheltuieli_Lunare[[#This Row],[Costul real]])</f>
        <v>-20</v>
      </c>
      <c r="G15" s="39">
        <f>Tabel_Cheltuieli_Lunare[[#This Row],[Costul real]]</f>
        <v>120</v>
      </c>
    </row>
    <row r="16" spans="2:8" ht="18" customHeight="1" x14ac:dyDescent="0.2">
      <c r="B16" s="36" t="s">
        <v>49</v>
      </c>
      <c r="C16" s="27" t="s">
        <v>32</v>
      </c>
      <c r="D16" s="37">
        <v>75</v>
      </c>
      <c r="E16" s="37">
        <v>100</v>
      </c>
      <c r="F16" s="38">
        <f>IF(OR(Tabel_Cheltuieli_Lunare[[#This Row],[Costul estimat]]="",Tabel_Cheltuieli_Lunare[[#This Row],[Costul real]]=""),"",Tabel_Cheltuieli_Lunare[[#This Row],[Costul estimat]]-Tabel_Cheltuieli_Lunare[[#This Row],[Costul real]])</f>
        <v>-25</v>
      </c>
      <c r="G16" s="39">
        <f>Tabel_Cheltuieli_Lunare[[#This Row],[Costul real]]</f>
        <v>100</v>
      </c>
    </row>
    <row r="17" spans="2:7" ht="18" customHeight="1" x14ac:dyDescent="0.2">
      <c r="B17" s="36" t="s">
        <v>50</v>
      </c>
      <c r="C17" s="27" t="s">
        <v>32</v>
      </c>
      <c r="D17" s="37">
        <v>25</v>
      </c>
      <c r="E17" s="37">
        <v>25</v>
      </c>
      <c r="F17" s="38">
        <f>IF(OR(Tabel_Cheltuieli_Lunare[[#This Row],[Costul estimat]]="",Tabel_Cheltuieli_Lunare[[#This Row],[Costul real]]=""),"",Tabel_Cheltuieli_Lunare[[#This Row],[Costul estimat]]-Tabel_Cheltuieli_Lunare[[#This Row],[Costul real]])</f>
        <v>0</v>
      </c>
      <c r="G17" s="39">
        <f>Tabel_Cheltuieli_Lunare[[#This Row],[Costul real]]</f>
        <v>25</v>
      </c>
    </row>
    <row r="18" spans="2:7" ht="18" customHeight="1" x14ac:dyDescent="0.2">
      <c r="B18" s="36" t="s">
        <v>51</v>
      </c>
      <c r="C18" s="27" t="s">
        <v>32</v>
      </c>
      <c r="D18" s="37"/>
      <c r="E18" s="37"/>
      <c r="F18" s="38" t="str">
        <f>IF(OR(Tabel_Cheltuieli_Lunare[[#This Row],[Costul estimat]]="",Tabel_Cheltuieli_Lunare[[#This Row],[Costul real]]=""),"",Tabel_Cheltuieli_Lunare[[#This Row],[Costul estimat]]-Tabel_Cheltuieli_Lunare[[#This Row],[Costul real]])</f>
        <v/>
      </c>
      <c r="G18" s="39">
        <f>Tabel_Cheltuieli_Lunare[[#This Row],[Costul real]]</f>
        <v>0</v>
      </c>
    </row>
    <row r="19" spans="2:7" ht="18" customHeight="1" x14ac:dyDescent="0.2">
      <c r="B19" s="36" t="s">
        <v>52</v>
      </c>
      <c r="C19" s="27" t="s">
        <v>32</v>
      </c>
      <c r="D19" s="37"/>
      <c r="E19" s="37"/>
      <c r="F19" s="38" t="str">
        <f>IF(OR(Tabel_Cheltuieli_Lunare[[#This Row],[Costul estimat]]="",Tabel_Cheltuieli_Lunare[[#This Row],[Costul real]]=""),"",Tabel_Cheltuieli_Lunare[[#This Row],[Costul estimat]]-Tabel_Cheltuieli_Lunare[[#This Row],[Costul real]])</f>
        <v/>
      </c>
      <c r="G19" s="39">
        <f>Tabel_Cheltuieli_Lunare[[#This Row],[Costul real]]</f>
        <v>0</v>
      </c>
    </row>
    <row r="20" spans="2:7" ht="18" customHeight="1" x14ac:dyDescent="0.2">
      <c r="B20" s="36" t="s">
        <v>53</v>
      </c>
      <c r="C20" s="27" t="s">
        <v>33</v>
      </c>
      <c r="D20" s="37">
        <v>100</v>
      </c>
      <c r="E20" s="37">
        <v>100</v>
      </c>
      <c r="F20" s="38">
        <f>IF(OR(Tabel_Cheltuieli_Lunare[[#This Row],[Costul estimat]]="",Tabel_Cheltuieli_Lunare[[#This Row],[Costul real]]=""),"",Tabel_Cheltuieli_Lunare[[#This Row],[Costul estimat]]-Tabel_Cheltuieli_Lunare[[#This Row],[Costul real]])</f>
        <v>0</v>
      </c>
      <c r="G20" s="39">
        <f>Tabel_Cheltuieli_Lunare[[#This Row],[Costul real]]</f>
        <v>100</v>
      </c>
    </row>
    <row r="21" spans="2:7" ht="18" customHeight="1" x14ac:dyDescent="0.2">
      <c r="B21" s="36" t="s">
        <v>54</v>
      </c>
      <c r="C21" s="27" t="s">
        <v>33</v>
      </c>
      <c r="D21" s="37">
        <v>45</v>
      </c>
      <c r="E21" s="37">
        <v>50</v>
      </c>
      <c r="F21" s="38">
        <f>IF(OR(Tabel_Cheltuieli_Lunare[[#This Row],[Costul estimat]]="",Tabel_Cheltuieli_Lunare[[#This Row],[Costul real]]=""),"",Tabel_Cheltuieli_Lunare[[#This Row],[Costul estimat]]-Tabel_Cheltuieli_Lunare[[#This Row],[Costul real]])</f>
        <v>-5</v>
      </c>
      <c r="G21" s="39">
        <f>Tabel_Cheltuieli_Lunare[[#This Row],[Costul real]]</f>
        <v>50</v>
      </c>
    </row>
    <row r="22" spans="2:7" ht="18" customHeight="1" x14ac:dyDescent="0.2">
      <c r="B22" s="36" t="s">
        <v>55</v>
      </c>
      <c r="C22" s="27" t="s">
        <v>33</v>
      </c>
      <c r="D22" s="37">
        <v>300</v>
      </c>
      <c r="E22" s="37">
        <v>400</v>
      </c>
      <c r="F22" s="38">
        <f>IF(OR(Tabel_Cheltuieli_Lunare[[#This Row],[Costul estimat]]="",Tabel_Cheltuieli_Lunare[[#This Row],[Costul real]]=""),"",Tabel_Cheltuieli_Lunare[[#This Row],[Costul estimat]]-Tabel_Cheltuieli_Lunare[[#This Row],[Costul real]])</f>
        <v>-100</v>
      </c>
      <c r="G22" s="39">
        <f>Tabel_Cheltuieli_Lunare[[#This Row],[Costul real]]</f>
        <v>400</v>
      </c>
    </row>
    <row r="23" spans="2:7" ht="18" customHeight="1" x14ac:dyDescent="0.2">
      <c r="B23" s="36" t="s">
        <v>56</v>
      </c>
      <c r="C23" s="27" t="s">
        <v>33</v>
      </c>
      <c r="D23" s="37">
        <v>200</v>
      </c>
      <c r="E23" s="37"/>
      <c r="F23" s="38" t="str">
        <f>IF(OR(Tabel_Cheltuieli_Lunare[[#This Row],[Costul estimat]]="",Tabel_Cheltuieli_Lunare[[#This Row],[Costul real]]=""),"",Tabel_Cheltuieli_Lunare[[#This Row],[Costul estimat]]-Tabel_Cheltuieli_Lunare[[#This Row],[Costul real]])</f>
        <v/>
      </c>
      <c r="G23" s="39">
        <f>Tabel_Cheltuieli_Lunare[[#This Row],[Costul real]]</f>
        <v>0</v>
      </c>
    </row>
    <row r="24" spans="2:7" ht="18" customHeight="1" x14ac:dyDescent="0.2">
      <c r="B24" s="36" t="s">
        <v>57</v>
      </c>
      <c r="C24" s="27" t="s">
        <v>33</v>
      </c>
      <c r="D24" s="37">
        <v>200</v>
      </c>
      <c r="E24" s="37">
        <v>150</v>
      </c>
      <c r="F24" s="38">
        <f>IF(OR(Tabel_Cheltuieli_Lunare[[#This Row],[Costul estimat]]="",Tabel_Cheltuieli_Lunare[[#This Row],[Costul real]]=""),"",Tabel_Cheltuieli_Lunare[[#This Row],[Costul estimat]]-Tabel_Cheltuieli_Lunare[[#This Row],[Costul real]])</f>
        <v>50</v>
      </c>
      <c r="G24" s="39">
        <f>Tabel_Cheltuieli_Lunare[[#This Row],[Costul real]]</f>
        <v>150</v>
      </c>
    </row>
    <row r="25" spans="2:7" ht="18" customHeight="1" x14ac:dyDescent="0.2">
      <c r="B25" s="36" t="s">
        <v>58</v>
      </c>
      <c r="C25" s="27" t="s">
        <v>33</v>
      </c>
      <c r="D25" s="37">
        <v>1700</v>
      </c>
      <c r="E25" s="37">
        <v>1700</v>
      </c>
      <c r="F25" s="38">
        <f>IF(OR(Tabel_Cheltuieli_Lunare[[#This Row],[Costul estimat]]="",Tabel_Cheltuieli_Lunare[[#This Row],[Costul real]]=""),"",Tabel_Cheltuieli_Lunare[[#This Row],[Costul estimat]]-Tabel_Cheltuieli_Lunare[[#This Row],[Costul real]])</f>
        <v>0</v>
      </c>
      <c r="G25" s="39">
        <f>Tabel_Cheltuieli_Lunare[[#This Row],[Costul real]]</f>
        <v>1700</v>
      </c>
    </row>
    <row r="26" spans="2:7" ht="18" customHeight="1" x14ac:dyDescent="0.2">
      <c r="B26" s="36" t="s">
        <v>59</v>
      </c>
      <c r="C26" s="27" t="s">
        <v>33</v>
      </c>
      <c r="D26" s="37"/>
      <c r="E26" s="37"/>
      <c r="F26" s="38" t="str">
        <f>IF(OR(Tabel_Cheltuieli_Lunare[[#This Row],[Costul estimat]]="",Tabel_Cheltuieli_Lunare[[#This Row],[Costul real]]=""),"",Tabel_Cheltuieli_Lunare[[#This Row],[Costul estimat]]-Tabel_Cheltuieli_Lunare[[#This Row],[Costul real]])</f>
        <v/>
      </c>
      <c r="G26" s="39">
        <f>Tabel_Cheltuieli_Lunare[[#This Row],[Costul real]]</f>
        <v>0</v>
      </c>
    </row>
    <row r="27" spans="2:7" ht="18" customHeight="1" x14ac:dyDescent="0.2">
      <c r="B27" s="36" t="s">
        <v>60</v>
      </c>
      <c r="C27" s="27" t="s">
        <v>33</v>
      </c>
      <c r="D27" s="37">
        <v>100</v>
      </c>
      <c r="E27" s="37">
        <v>100</v>
      </c>
      <c r="F27" s="38">
        <f>IF(OR(Tabel_Cheltuieli_Lunare[[#This Row],[Costul estimat]]="",Tabel_Cheltuieli_Lunare[[#This Row],[Costul real]]=""),"",Tabel_Cheltuieli_Lunare[[#This Row],[Costul estimat]]-Tabel_Cheltuieli_Lunare[[#This Row],[Costul real]])</f>
        <v>0</v>
      </c>
      <c r="G27" s="39">
        <f>Tabel_Cheltuieli_Lunare[[#This Row],[Costul real]]</f>
        <v>100</v>
      </c>
    </row>
    <row r="28" spans="2:7" ht="18" customHeight="1" x14ac:dyDescent="0.2">
      <c r="B28" s="36" t="s">
        <v>61</v>
      </c>
      <c r="C28" s="27" t="s">
        <v>33</v>
      </c>
      <c r="D28" s="37">
        <v>60</v>
      </c>
      <c r="E28" s="37">
        <v>60</v>
      </c>
      <c r="F28" s="38">
        <f>IF(OR(Tabel_Cheltuieli_Lunare[[#This Row],[Costul estimat]]="",Tabel_Cheltuieli_Lunare[[#This Row],[Costul real]]=""),"",Tabel_Cheltuieli_Lunare[[#This Row],[Costul estimat]]-Tabel_Cheltuieli_Lunare[[#This Row],[Costul real]])</f>
        <v>0</v>
      </c>
      <c r="G28" s="39">
        <f>Tabel_Cheltuieli_Lunare[[#This Row],[Costul real]]</f>
        <v>60</v>
      </c>
    </row>
    <row r="29" spans="2:7" ht="18" customHeight="1" x14ac:dyDescent="0.2">
      <c r="B29" s="36" t="s">
        <v>62</v>
      </c>
      <c r="C29" s="27" t="s">
        <v>33</v>
      </c>
      <c r="D29" s="37">
        <v>35</v>
      </c>
      <c r="E29" s="37">
        <v>39</v>
      </c>
      <c r="F29" s="38">
        <f>IF(OR(Tabel_Cheltuieli_Lunare[[#This Row],[Costul estimat]]="",Tabel_Cheltuieli_Lunare[[#This Row],[Costul real]]=""),"",Tabel_Cheltuieli_Lunare[[#This Row],[Costul estimat]]-Tabel_Cheltuieli_Lunare[[#This Row],[Costul real]])</f>
        <v>-4</v>
      </c>
      <c r="G29" s="39">
        <f>Tabel_Cheltuieli_Lunare[[#This Row],[Costul real]]</f>
        <v>39</v>
      </c>
    </row>
    <row r="30" spans="2:7" ht="18" customHeight="1" x14ac:dyDescent="0.2">
      <c r="B30" s="36" t="s">
        <v>63</v>
      </c>
      <c r="C30" s="27" t="s">
        <v>33</v>
      </c>
      <c r="D30" s="37">
        <v>40</v>
      </c>
      <c r="E30" s="37">
        <v>55</v>
      </c>
      <c r="F30" s="38">
        <f>IF(OR(Tabel_Cheltuieli_Lunare[[#This Row],[Costul estimat]]="",Tabel_Cheltuieli_Lunare[[#This Row],[Costul real]]=""),"",Tabel_Cheltuieli_Lunare[[#This Row],[Costul estimat]]-Tabel_Cheltuieli_Lunare[[#This Row],[Costul real]])</f>
        <v>-15</v>
      </c>
      <c r="G30" s="39">
        <f>Tabel_Cheltuieli_Lunare[[#This Row],[Costul real]]</f>
        <v>55</v>
      </c>
    </row>
    <row r="31" spans="2:7" ht="18" customHeight="1" x14ac:dyDescent="0.2">
      <c r="B31" s="36" t="s">
        <v>64</v>
      </c>
      <c r="C31" s="27" t="s">
        <v>33</v>
      </c>
      <c r="D31" s="37">
        <v>25</v>
      </c>
      <c r="E31" s="37">
        <v>22</v>
      </c>
      <c r="F31" s="38">
        <f>IF(OR(Tabel_Cheltuieli_Lunare[[#This Row],[Costul estimat]]="",Tabel_Cheltuieli_Lunare[[#This Row],[Costul real]]=""),"",Tabel_Cheltuieli_Lunare[[#This Row],[Costul estimat]]-Tabel_Cheltuieli_Lunare[[#This Row],[Costul real]])</f>
        <v>3</v>
      </c>
      <c r="G31" s="39">
        <f>Tabel_Cheltuieli_Lunare[[#This Row],[Costul real]]</f>
        <v>22</v>
      </c>
    </row>
    <row r="32" spans="2:7" ht="18" customHeight="1" x14ac:dyDescent="0.2">
      <c r="B32" s="36" t="s">
        <v>65</v>
      </c>
      <c r="C32" s="27" t="s">
        <v>33</v>
      </c>
      <c r="D32" s="37">
        <v>25</v>
      </c>
      <c r="E32" s="37">
        <v>26</v>
      </c>
      <c r="F32" s="38">
        <f>IF(OR(Tabel_Cheltuieli_Lunare[[#This Row],[Costul estimat]]="",Tabel_Cheltuieli_Lunare[[#This Row],[Costul real]]=""),"",Tabel_Cheltuieli_Lunare[[#This Row],[Costul estimat]]-Tabel_Cheltuieli_Lunare[[#This Row],[Costul real]])</f>
        <v>-1</v>
      </c>
      <c r="G32" s="39">
        <f>Tabel_Cheltuieli_Lunare[[#This Row],[Costul real]]</f>
        <v>26</v>
      </c>
    </row>
    <row r="33" spans="2:7" ht="18" customHeight="1" x14ac:dyDescent="0.2">
      <c r="B33" s="36" t="s">
        <v>66</v>
      </c>
      <c r="C33" s="27" t="s">
        <v>34</v>
      </c>
      <c r="D33" s="37">
        <v>400</v>
      </c>
      <c r="E33" s="37">
        <v>400</v>
      </c>
      <c r="F33" s="38">
        <f>IF(OR(Tabel_Cheltuieli_Lunare[[#This Row],[Costul estimat]]="",Tabel_Cheltuieli_Lunare[[#This Row],[Costul real]]=""),"",Tabel_Cheltuieli_Lunare[[#This Row],[Costul estimat]]-Tabel_Cheltuieli_Lunare[[#This Row],[Costul real]])</f>
        <v>0</v>
      </c>
      <c r="G33" s="39">
        <f>Tabel_Cheltuieli_Lunare[[#This Row],[Costul real]]</f>
        <v>400</v>
      </c>
    </row>
    <row r="34" spans="2:7" ht="18" customHeight="1" x14ac:dyDescent="0.2">
      <c r="B34" s="36" t="s">
        <v>67</v>
      </c>
      <c r="C34" s="27" t="s">
        <v>34</v>
      </c>
      <c r="D34" s="37">
        <v>400</v>
      </c>
      <c r="E34" s="37">
        <v>400</v>
      </c>
      <c r="F34" s="38">
        <f>IF(OR(Tabel_Cheltuieli_Lunare[[#This Row],[Costul estimat]]="",Tabel_Cheltuieli_Lunare[[#This Row],[Costul real]]=""),"",Tabel_Cheltuieli_Lunare[[#This Row],[Costul estimat]]-Tabel_Cheltuieli_Lunare[[#This Row],[Costul real]])</f>
        <v>0</v>
      </c>
      <c r="G34" s="39">
        <f>Tabel_Cheltuieli_Lunare[[#This Row],[Costul real]]</f>
        <v>400</v>
      </c>
    </row>
    <row r="35" spans="2:7" ht="18" customHeight="1" x14ac:dyDescent="0.2">
      <c r="B35" s="36" t="s">
        <v>68</v>
      </c>
      <c r="C35" s="27" t="s">
        <v>34</v>
      </c>
      <c r="D35" s="37">
        <v>100</v>
      </c>
      <c r="E35" s="37">
        <v>100</v>
      </c>
      <c r="F35" s="38">
        <f>IF(OR(Tabel_Cheltuieli_Lunare[[#This Row],[Costul estimat]]="",Tabel_Cheltuieli_Lunare[[#This Row],[Costul real]]=""),"",Tabel_Cheltuieli_Lunare[[#This Row],[Costul estimat]]-Tabel_Cheltuieli_Lunare[[#This Row],[Costul real]])</f>
        <v>0</v>
      </c>
      <c r="G35" s="39">
        <f>Tabel_Cheltuieli_Lunare[[#This Row],[Costul real]]</f>
        <v>100</v>
      </c>
    </row>
    <row r="36" spans="2:7" ht="18" customHeight="1" x14ac:dyDescent="0.2">
      <c r="B36" s="36" t="s">
        <v>69</v>
      </c>
      <c r="C36" s="27" t="s">
        <v>35</v>
      </c>
      <c r="D36" s="37">
        <v>200</v>
      </c>
      <c r="E36" s="37">
        <v>200</v>
      </c>
      <c r="F36" s="38">
        <f>IF(OR(Tabel_Cheltuieli_Lunare[[#This Row],[Costul estimat]]="",Tabel_Cheltuieli_Lunare[[#This Row],[Costul real]]=""),"",Tabel_Cheltuieli_Lunare[[#This Row],[Costul estimat]]-Tabel_Cheltuieli_Lunare[[#This Row],[Costul real]])</f>
        <v>0</v>
      </c>
      <c r="G36" s="39">
        <f>Tabel_Cheltuieli_Lunare[[#This Row],[Costul real]]</f>
        <v>200</v>
      </c>
    </row>
    <row r="37" spans="2:7" ht="18" customHeight="1" x14ac:dyDescent="0.2">
      <c r="B37" s="36" t="s">
        <v>70</v>
      </c>
      <c r="C37" s="27" t="s">
        <v>35</v>
      </c>
      <c r="D37" s="37"/>
      <c r="E37" s="37"/>
      <c r="F37" s="38" t="str">
        <f>IF(OR(Tabel_Cheltuieli_Lunare[[#This Row],[Costul estimat]]="",Tabel_Cheltuieli_Lunare[[#This Row],[Costul real]]=""),"",Tabel_Cheltuieli_Lunare[[#This Row],[Costul estimat]]-Tabel_Cheltuieli_Lunare[[#This Row],[Costul real]])</f>
        <v/>
      </c>
      <c r="G37" s="39">
        <f>Tabel_Cheltuieli_Lunare[[#This Row],[Costul real]]</f>
        <v>0</v>
      </c>
    </row>
    <row r="38" spans="2:7" ht="18" customHeight="1" x14ac:dyDescent="0.2">
      <c r="B38" s="36" t="s">
        <v>71</v>
      </c>
      <c r="C38" s="27" t="s">
        <v>35</v>
      </c>
      <c r="D38" s="37"/>
      <c r="E38" s="37"/>
      <c r="F38" s="38" t="str">
        <f>IF(OR(Tabel_Cheltuieli_Lunare[[#This Row],[Costul estimat]]="",Tabel_Cheltuieli_Lunare[[#This Row],[Costul real]]=""),"",Tabel_Cheltuieli_Lunare[[#This Row],[Costul estimat]]-Tabel_Cheltuieli_Lunare[[#This Row],[Costul real]])</f>
        <v/>
      </c>
      <c r="G38" s="39">
        <f>Tabel_Cheltuieli_Lunare[[#This Row],[Costul real]]</f>
        <v>0</v>
      </c>
    </row>
    <row r="39" spans="2:7" ht="18" customHeight="1" x14ac:dyDescent="0.2">
      <c r="B39" s="36" t="s">
        <v>72</v>
      </c>
      <c r="C39" s="27" t="s">
        <v>35</v>
      </c>
      <c r="D39" s="37"/>
      <c r="E39" s="37"/>
      <c r="F39" s="38" t="str">
        <f>IF(OR(Tabel_Cheltuieli_Lunare[[#This Row],[Costul estimat]]="",Tabel_Cheltuieli_Lunare[[#This Row],[Costul real]]=""),"",Tabel_Cheltuieli_Lunare[[#This Row],[Costul estimat]]-Tabel_Cheltuieli_Lunare[[#This Row],[Costul real]])</f>
        <v/>
      </c>
      <c r="G39" s="39">
        <f>Tabel_Cheltuieli_Lunare[[#This Row],[Costul real]]</f>
        <v>0</v>
      </c>
    </row>
    <row r="40" spans="2:7" ht="18" customHeight="1" x14ac:dyDescent="0.2">
      <c r="B40" s="36" t="s">
        <v>73</v>
      </c>
      <c r="C40" s="27" t="s">
        <v>35</v>
      </c>
      <c r="D40" s="37"/>
      <c r="E40" s="37"/>
      <c r="F40" s="38" t="str">
        <f>IF(OR(Tabel_Cheltuieli_Lunare[[#This Row],[Costul estimat]]="",Tabel_Cheltuieli_Lunare[[#This Row],[Costul real]]=""),"",Tabel_Cheltuieli_Lunare[[#This Row],[Costul estimat]]-Tabel_Cheltuieli_Lunare[[#This Row],[Costul real]])</f>
        <v/>
      </c>
      <c r="G40" s="39">
        <f>Tabel_Cheltuieli_Lunare[[#This Row],[Costul real]]</f>
        <v>0</v>
      </c>
    </row>
    <row r="41" spans="2:7" ht="18" customHeight="1" x14ac:dyDescent="0.2">
      <c r="B41" s="36" t="s">
        <v>74</v>
      </c>
      <c r="C41" s="27" t="s">
        <v>36</v>
      </c>
      <c r="D41" s="37">
        <v>150</v>
      </c>
      <c r="E41" s="37">
        <v>140</v>
      </c>
      <c r="F41" s="38">
        <f>IF(OR(Tabel_Cheltuieli_Lunare[[#This Row],[Costul estimat]]="",Tabel_Cheltuieli_Lunare[[#This Row],[Costul real]]=""),"",Tabel_Cheltuieli_Lunare[[#This Row],[Costul estimat]]-Tabel_Cheltuieli_Lunare[[#This Row],[Costul real]])</f>
        <v>10</v>
      </c>
      <c r="G41" s="39">
        <f>Tabel_Cheltuieli_Lunare[[#This Row],[Costul real]]</f>
        <v>140</v>
      </c>
    </row>
    <row r="42" spans="2:7" ht="18" customHeight="1" x14ac:dyDescent="0.2">
      <c r="B42" s="36" t="s">
        <v>75</v>
      </c>
      <c r="C42" s="27" t="s">
        <v>36</v>
      </c>
      <c r="D42" s="37"/>
      <c r="E42" s="37"/>
      <c r="F42" s="38" t="str">
        <f>IF(OR(Tabel_Cheltuieli_Lunare[[#This Row],[Costul estimat]]="",Tabel_Cheltuieli_Lunare[[#This Row],[Costul real]]=""),"",Tabel_Cheltuieli_Lunare[[#This Row],[Costul estimat]]-Tabel_Cheltuieli_Lunare[[#This Row],[Costul real]])</f>
        <v/>
      </c>
      <c r="G42" s="39">
        <f>Tabel_Cheltuieli_Lunare[[#This Row],[Costul real]]</f>
        <v>0</v>
      </c>
    </row>
    <row r="43" spans="2:7" ht="18" customHeight="1" x14ac:dyDescent="0.2">
      <c r="B43" s="36" t="s">
        <v>76</v>
      </c>
      <c r="C43" s="27" t="s">
        <v>36</v>
      </c>
      <c r="D43" s="37"/>
      <c r="E43" s="37"/>
      <c r="F43" s="38" t="str">
        <f>IF(OR(Tabel_Cheltuieli_Lunare[[#This Row],[Costul estimat]]="",Tabel_Cheltuieli_Lunare[[#This Row],[Costul real]]=""),"",Tabel_Cheltuieli_Lunare[[#This Row],[Costul estimat]]-Tabel_Cheltuieli_Lunare[[#This Row],[Costul real]])</f>
        <v/>
      </c>
      <c r="G43" s="39">
        <f>Tabel_Cheltuieli_Lunare[[#This Row],[Costul real]]</f>
        <v>0</v>
      </c>
    </row>
    <row r="44" spans="2:7" ht="18" customHeight="1" x14ac:dyDescent="0.2">
      <c r="B44" s="36" t="s">
        <v>77</v>
      </c>
      <c r="C44" s="27" t="s">
        <v>36</v>
      </c>
      <c r="D44" s="37"/>
      <c r="E44" s="37"/>
      <c r="F44" s="38" t="str">
        <f>IF(OR(Tabel_Cheltuieli_Lunare[[#This Row],[Costul estimat]]="",Tabel_Cheltuieli_Lunare[[#This Row],[Costul real]]=""),"",Tabel_Cheltuieli_Lunare[[#This Row],[Costul estimat]]-Tabel_Cheltuieli_Lunare[[#This Row],[Costul real]])</f>
        <v/>
      </c>
      <c r="G44" s="39">
        <f>Tabel_Cheltuieli_Lunare[[#This Row],[Costul real]]</f>
        <v>0</v>
      </c>
    </row>
    <row r="45" spans="2:7" ht="18" customHeight="1" x14ac:dyDescent="0.2">
      <c r="B45" s="36" t="s">
        <v>21</v>
      </c>
      <c r="C45" s="27" t="s">
        <v>36</v>
      </c>
      <c r="D45" s="37"/>
      <c r="E45" s="37"/>
      <c r="F45" s="38" t="str">
        <f>IF(OR(Tabel_Cheltuieli_Lunare[[#This Row],[Costul estimat]]="",Tabel_Cheltuieli_Lunare[[#This Row],[Costul real]]=""),"",Tabel_Cheltuieli_Lunare[[#This Row],[Costul estimat]]-Tabel_Cheltuieli_Lunare[[#This Row],[Costul real]])</f>
        <v/>
      </c>
      <c r="G45" s="39">
        <f>Tabel_Cheltuieli_Lunare[[#This Row],[Costul real]]</f>
        <v>0</v>
      </c>
    </row>
    <row r="46" spans="2:7" ht="18" customHeight="1" x14ac:dyDescent="0.2">
      <c r="B46" s="36" t="s">
        <v>31</v>
      </c>
      <c r="C46" s="27" t="s">
        <v>37</v>
      </c>
      <c r="D46" s="37">
        <v>150</v>
      </c>
      <c r="E46" s="37">
        <v>75</v>
      </c>
      <c r="F46" s="38">
        <f>IF(OR(Tabel_Cheltuieli_Lunare[[#This Row],[Costul estimat]]="",Tabel_Cheltuieli_Lunare[[#This Row],[Costul real]]=""),"",Tabel_Cheltuieli_Lunare[[#This Row],[Costul estimat]]-Tabel_Cheltuieli_Lunare[[#This Row],[Costul real]])</f>
        <v>75</v>
      </c>
      <c r="G46" s="39">
        <f>Tabel_Cheltuieli_Lunare[[#This Row],[Costul real]]</f>
        <v>75</v>
      </c>
    </row>
    <row r="47" spans="2:7" ht="18" customHeight="1" x14ac:dyDescent="0.2">
      <c r="B47" s="36" t="s">
        <v>78</v>
      </c>
      <c r="C47" s="27" t="s">
        <v>37</v>
      </c>
      <c r="D47" s="37">
        <v>20</v>
      </c>
      <c r="E47" s="37">
        <v>25</v>
      </c>
      <c r="F47" s="38">
        <f>IF(OR(Tabel_Cheltuieli_Lunare[[#This Row],[Costul estimat]]="",Tabel_Cheltuieli_Lunare[[#This Row],[Costul real]]=""),"",Tabel_Cheltuieli_Lunare[[#This Row],[Costul estimat]]-Tabel_Cheltuieli_Lunare[[#This Row],[Costul real]])</f>
        <v>-5</v>
      </c>
      <c r="G47" s="39">
        <f>Tabel_Cheltuieli_Lunare[[#This Row],[Costul real]]</f>
        <v>25</v>
      </c>
    </row>
    <row r="48" spans="2:7" ht="18" customHeight="1" x14ac:dyDescent="0.2">
      <c r="B48" s="36" t="s">
        <v>21</v>
      </c>
      <c r="C48" s="27" t="s">
        <v>37</v>
      </c>
      <c r="D48" s="37"/>
      <c r="E48" s="37"/>
      <c r="F48" s="38" t="str">
        <f>IF(OR(Tabel_Cheltuieli_Lunare[[#This Row],[Costul estimat]]="",Tabel_Cheltuieli_Lunare[[#This Row],[Costul real]]=""),"",Tabel_Cheltuieli_Lunare[[#This Row],[Costul estimat]]-Tabel_Cheltuieli_Lunare[[#This Row],[Costul real]])</f>
        <v/>
      </c>
      <c r="G48" s="39">
        <f>Tabel_Cheltuieli_Lunare[[#This Row],[Costul real]]</f>
        <v>0</v>
      </c>
    </row>
    <row r="49" spans="2:7" ht="18" customHeight="1" x14ac:dyDescent="0.2">
      <c r="B49" s="36" t="s">
        <v>79</v>
      </c>
      <c r="C49" s="27" t="s">
        <v>37</v>
      </c>
      <c r="D49" s="37"/>
      <c r="E49" s="37"/>
      <c r="F49" s="38" t="str">
        <f>IF(OR(Tabel_Cheltuieli_Lunare[[#This Row],[Costul estimat]]="",Tabel_Cheltuieli_Lunare[[#This Row],[Costul real]]=""),"",Tabel_Cheltuieli_Lunare[[#This Row],[Costul estimat]]-Tabel_Cheltuieli_Lunare[[#This Row],[Costul real]])</f>
        <v/>
      </c>
      <c r="G49" s="39">
        <f>Tabel_Cheltuieli_Lunare[[#This Row],[Costul real]]</f>
        <v>0</v>
      </c>
    </row>
    <row r="50" spans="2:7" ht="18" customHeight="1" x14ac:dyDescent="0.2">
      <c r="B50" s="36" t="s">
        <v>41</v>
      </c>
      <c r="C50" s="27" t="s">
        <v>40</v>
      </c>
      <c r="D50" s="37">
        <v>200</v>
      </c>
      <c r="E50" s="37">
        <v>200</v>
      </c>
      <c r="F50" s="38">
        <f>IF(OR(Tabel_Cheltuieli_Lunare[[#This Row],[Costul estimat]]="",Tabel_Cheltuieli_Lunare[[#This Row],[Costul real]]=""),"",Tabel_Cheltuieli_Lunare[[#This Row],[Costul estimat]]-Tabel_Cheltuieli_Lunare[[#This Row],[Costul real]])</f>
        <v>0</v>
      </c>
      <c r="G50" s="39">
        <f>Tabel_Cheltuieli_Lunare[[#This Row],[Costul real]]</f>
        <v>200</v>
      </c>
    </row>
    <row r="51" spans="2:7" ht="18" customHeight="1" x14ac:dyDescent="0.2">
      <c r="B51" s="36" t="s">
        <v>42</v>
      </c>
      <c r="C51" s="27" t="s">
        <v>40</v>
      </c>
      <c r="D51" s="37"/>
      <c r="E51" s="37"/>
      <c r="F51" s="38" t="str">
        <f>IF(OR(Tabel_Cheltuieli_Lunare[[#This Row],[Costul estimat]]="",Tabel_Cheltuieli_Lunare[[#This Row],[Costul real]]=""),"",Tabel_Cheltuieli_Lunare[[#This Row],[Costul estimat]]-Tabel_Cheltuieli_Lunare[[#This Row],[Costul real]])</f>
        <v/>
      </c>
      <c r="G51" s="39">
        <f>Tabel_Cheltuieli_Lunare[[#This Row],[Costul real]]</f>
        <v>0</v>
      </c>
    </row>
    <row r="52" spans="2:7" ht="18" customHeight="1" x14ac:dyDescent="0.2">
      <c r="B52" s="36" t="s">
        <v>80</v>
      </c>
      <c r="C52" s="27" t="s">
        <v>38</v>
      </c>
      <c r="D52" s="37">
        <v>300</v>
      </c>
      <c r="E52" s="37">
        <v>300</v>
      </c>
      <c r="F52" s="38">
        <f>IF(OR(Tabel_Cheltuieli_Lunare[[#This Row],[Costul estimat]]="",Tabel_Cheltuieli_Lunare[[#This Row],[Costul real]]=""),"",Tabel_Cheltuieli_Lunare[[#This Row],[Costul estimat]]-Tabel_Cheltuieli_Lunare[[#This Row],[Costul real]])</f>
        <v>0</v>
      </c>
      <c r="G52" s="39">
        <f>Tabel_Cheltuieli_Lunare[[#This Row],[Costul real]]</f>
        <v>300</v>
      </c>
    </row>
    <row r="53" spans="2:7" ht="18" customHeight="1" x14ac:dyDescent="0.2">
      <c r="B53" s="36" t="s">
        <v>81</v>
      </c>
      <c r="C53" s="27" t="s">
        <v>38</v>
      </c>
      <c r="D53" s="37"/>
      <c r="E53" s="37"/>
      <c r="F53" s="38" t="str">
        <f>IF(OR(Tabel_Cheltuieli_Lunare[[#This Row],[Costul estimat]]="",Tabel_Cheltuieli_Lunare[[#This Row],[Costul real]]=""),"",Tabel_Cheltuieli_Lunare[[#This Row],[Costul estimat]]-Tabel_Cheltuieli_Lunare[[#This Row],[Costul real]])</f>
        <v/>
      </c>
      <c r="G53" s="39">
        <f>Tabel_Cheltuieli_Lunare[[#This Row],[Costul real]]</f>
        <v>0</v>
      </c>
    </row>
    <row r="54" spans="2:7" ht="18" customHeight="1" x14ac:dyDescent="0.2">
      <c r="B54" s="36" t="s">
        <v>82</v>
      </c>
      <c r="C54" s="27" t="s">
        <v>38</v>
      </c>
      <c r="D54" s="37"/>
      <c r="E54" s="37"/>
      <c r="F54" s="38" t="str">
        <f>IF(OR(Tabel_Cheltuieli_Lunare[[#This Row],[Costul estimat]]="",Tabel_Cheltuieli_Lunare[[#This Row],[Costul real]]=""),"",Tabel_Cheltuieli_Lunare[[#This Row],[Costul estimat]]-Tabel_Cheltuieli_Lunare[[#This Row],[Costul real]])</f>
        <v/>
      </c>
      <c r="G54" s="39">
        <f>Tabel_Cheltuieli_Lunare[[#This Row],[Costul real]]</f>
        <v>0</v>
      </c>
    </row>
    <row r="55" spans="2:7" ht="18" customHeight="1" x14ac:dyDescent="0.2">
      <c r="B55" s="36" t="s">
        <v>83</v>
      </c>
      <c r="C55" s="27" t="s">
        <v>39</v>
      </c>
      <c r="D55" s="37">
        <v>100</v>
      </c>
      <c r="E55" s="37">
        <v>150</v>
      </c>
      <c r="F55" s="38">
        <f>IF(OR(Tabel_Cheltuieli_Lunare[[#This Row],[Costul estimat]]="",Tabel_Cheltuieli_Lunare[[#This Row],[Costul real]]=""),"",Tabel_Cheltuieli_Lunare[[#This Row],[Costul estimat]]-Tabel_Cheltuieli_Lunare[[#This Row],[Costul real]])</f>
        <v>-50</v>
      </c>
      <c r="G55" s="39">
        <f>Tabel_Cheltuieli_Lunare[[#This Row],[Costul real]]</f>
        <v>150</v>
      </c>
    </row>
    <row r="56" spans="2:7" ht="18" customHeight="1" x14ac:dyDescent="0.2">
      <c r="B56" s="36" t="s">
        <v>84</v>
      </c>
      <c r="C56" s="27" t="s">
        <v>39</v>
      </c>
      <c r="D56" s="37">
        <v>450</v>
      </c>
      <c r="E56" s="37">
        <v>400</v>
      </c>
      <c r="F56" s="38">
        <f>IF(OR(Tabel_Cheltuieli_Lunare[[#This Row],[Costul estimat]]="",Tabel_Cheltuieli_Lunare[[#This Row],[Costul real]]=""),"",Tabel_Cheltuieli_Lunare[[#This Row],[Costul estimat]]-Tabel_Cheltuieli_Lunare[[#This Row],[Costul real]])</f>
        <v>50</v>
      </c>
      <c r="G56" s="39">
        <f>Tabel_Cheltuieli_Lunare[[#This Row],[Costul real]]</f>
        <v>400</v>
      </c>
    </row>
    <row r="57" spans="2:7" ht="18" customHeight="1" x14ac:dyDescent="0.2">
      <c r="B57" s="36" t="s">
        <v>34</v>
      </c>
      <c r="C57" s="27" t="s">
        <v>39</v>
      </c>
      <c r="D57" s="37">
        <v>300</v>
      </c>
      <c r="E57" s="37">
        <v>300</v>
      </c>
      <c r="F57" s="38">
        <f>IF(OR(Tabel_Cheltuieli_Lunare[[#This Row],[Costul estimat]]="",Tabel_Cheltuieli_Lunare[[#This Row],[Costul real]]=""),"",Tabel_Cheltuieli_Lunare[[#This Row],[Costul estimat]]-Tabel_Cheltuieli_Lunare[[#This Row],[Costul real]])</f>
        <v>0</v>
      </c>
      <c r="G57" s="39">
        <f>Tabel_Cheltuieli_Lunare[[#This Row],[Costul real]]</f>
        <v>300</v>
      </c>
    </row>
    <row r="58" spans="2:7" ht="18" customHeight="1" x14ac:dyDescent="0.2">
      <c r="B58" s="36" t="s">
        <v>85</v>
      </c>
      <c r="C58" s="27" t="s">
        <v>39</v>
      </c>
      <c r="D58" s="37">
        <v>25</v>
      </c>
      <c r="E58" s="37">
        <v>25</v>
      </c>
      <c r="F58" s="38">
        <f>IF(OR(Tabel_Cheltuieli_Lunare[[#This Row],[Costul estimat]]="",Tabel_Cheltuieli_Lunare[[#This Row],[Costul real]]=""),"",Tabel_Cheltuieli_Lunare[[#This Row],[Costul estimat]]-Tabel_Cheltuieli_Lunare[[#This Row],[Costul real]])</f>
        <v>0</v>
      </c>
      <c r="G58" s="39">
        <f>Tabel_Cheltuieli_Lunare[[#This Row],[Costul real]]</f>
        <v>25</v>
      </c>
    </row>
    <row r="59" spans="2:7" ht="18" customHeight="1" x14ac:dyDescent="0.2">
      <c r="B59" s="36" t="s">
        <v>57</v>
      </c>
      <c r="C59" s="27" t="s">
        <v>39</v>
      </c>
      <c r="D59" s="37">
        <v>100</v>
      </c>
      <c r="E59" s="37">
        <v>50</v>
      </c>
      <c r="F59" s="38">
        <f>IF(OR(Tabel_Cheltuieli_Lunare[[#This Row],[Costul estimat]]="",Tabel_Cheltuieli_Lunare[[#This Row],[Costul real]]=""),"",Tabel_Cheltuieli_Lunare[[#This Row],[Costul estimat]]-Tabel_Cheltuieli_Lunare[[#This Row],[Costul real]])</f>
        <v>50</v>
      </c>
      <c r="G59" s="39">
        <f>Tabel_Cheltuieli_Lunare[[#This Row],[Costul real]]</f>
        <v>50</v>
      </c>
    </row>
    <row r="60" spans="2:7" ht="18" customHeight="1" x14ac:dyDescent="0.2">
      <c r="B60" s="36" t="s">
        <v>86</v>
      </c>
      <c r="C60" s="27" t="s">
        <v>39</v>
      </c>
      <c r="D60" s="37"/>
      <c r="E60" s="37"/>
      <c r="F60" s="38" t="str">
        <f>IF(OR(Tabel_Cheltuieli_Lunare[[#This Row],[Costul estimat]]="",Tabel_Cheltuieli_Lunare[[#This Row],[Costul real]]=""),"",Tabel_Cheltuieli_Lunare[[#This Row],[Costul estimat]]-Tabel_Cheltuieli_Lunare[[#This Row],[Costul real]])</f>
        <v/>
      </c>
      <c r="G60" s="39">
        <f>Tabel_Cheltuieli_Lunare[[#This Row],[Costul real]]</f>
        <v>0</v>
      </c>
    </row>
    <row r="61" spans="2:7" ht="18" customHeight="1" x14ac:dyDescent="0.2">
      <c r="B61" s="36" t="s">
        <v>87</v>
      </c>
      <c r="C61" s="27" t="s">
        <v>39</v>
      </c>
      <c r="D61" s="37">
        <v>450</v>
      </c>
      <c r="E61" s="37">
        <v>450</v>
      </c>
      <c r="F61" s="38">
        <f>IF(OR(Tabel_Cheltuieli_Lunare[[#This Row],[Costul estimat]]="",Tabel_Cheltuieli_Lunare[[#This Row],[Costul real]]=""),"",Tabel_Cheltuieli_Lunare[[#This Row],[Costul estimat]]-Tabel_Cheltuieli_Lunare[[#This Row],[Costul real]])</f>
        <v>0</v>
      </c>
      <c r="G61" s="39">
        <f>Tabel_Cheltuieli_Lunare[[#This Row],[Costul real]]</f>
        <v>450</v>
      </c>
    </row>
  </sheetData>
  <conditionalFormatting sqref="G3:G61">
    <cfRule type="dataBar" priority="7">
      <dataBar showValue="0">
        <cfvo type="min"/>
        <cfvo type="max"/>
        <color theme="9" tint="0.39997558519241921"/>
      </dataBar>
      <extLst>
        <ext xmlns:x14="http://schemas.microsoft.com/office/spreadsheetml/2009/9/main" uri="{B025F937-C7B1-47D3-B67F-A62EFF666E3E}">
          <x14:id>{AC984355-00B8-4B76-BAF8-E383A62358A4}</x14:id>
        </ext>
      </extLst>
    </cfRule>
  </conditionalFormatting>
  <conditionalFormatting sqref="F3:F61">
    <cfRule type="cellIs" dxfId="216" priority="1" operator="lessThan">
      <formula>0</formula>
    </cfRule>
  </conditionalFormatting>
  <dataValidations count="2">
    <dataValidation type="list" allowBlank="1" showInputMessage="1" showErrorMessage="1" errorTitle="Categorie Nevalidă" error="Pentru a adăuga o categorie nouă, accesați tabelul Listă Categorii din fila Date Suplimentare." sqref="C3:C61" xr:uid="{00000000-0002-0000-0200-000000000000}">
      <formula1>Listă_Categorii</formula1>
    </dataValidation>
    <dataValidation allowBlank="1" showInputMessage="1" showErrorMessage="1" prompt="Introduceți detaliile pentru cheltuielile lunare în tabelul de mai jos. _x000a__x000a_Pentru a adăuga o nouă categorie, accesați tabelul Listă Categorii din fila Date Suplimentare." sqref="A1" xr:uid="{00000000-0002-0000-0200-000001000000}"/>
  </dataValidations>
  <printOptions horizontalCentered="1"/>
  <pageMargins left="0.7" right="0.7" top="0.75" bottom="0.75" header="0.3" footer="0.3"/>
  <pageSetup paperSize="9" scale="70" fitToHeight="10" orientation="portrait" r:id="rId1"/>
  <rowBreaks count="1" manualBreakCount="1">
    <brk id="42" max="16383" man="1"/>
  </rowBreak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C984355-00B8-4B76-BAF8-E383A62358A4}">
            <x14:dataBar minLength="0" maxLength="100" gradient="0">
              <x14:cfvo type="autoMin"/>
              <x14:cfvo type="autoMax"/>
              <x14:negativeFillColor rgb="FFFF0000"/>
              <x14:axisColor rgb="FF000000"/>
            </x14:dataBar>
          </x14:cfRule>
          <xm:sqref>G3:G61</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showGridLines="0" zoomScaleNormal="100" workbookViewId="0"/>
  </sheetViews>
  <sheetFormatPr defaultColWidth="9" defaultRowHeight="12" x14ac:dyDescent="0.2"/>
  <cols>
    <col min="1" max="1" width="1.875" style="33" customWidth="1"/>
    <col min="2" max="2" width="28.625" style="33" customWidth="1"/>
    <col min="3" max="3" width="15.75" style="35" customWidth="1"/>
    <col min="4" max="4" width="2.625" style="33" customWidth="1"/>
    <col min="5" max="5" width="38.875" style="33" customWidth="1"/>
    <col min="6" max="6" width="1.875" style="33" customWidth="1"/>
    <col min="7" max="16384" width="9" style="33"/>
  </cols>
  <sheetData>
    <row r="1" spans="1:6" s="28" customFormat="1" ht="105.95" customHeight="1" x14ac:dyDescent="0.2">
      <c r="C1" s="29"/>
      <c r="F1" s="30" t="s">
        <v>16</v>
      </c>
    </row>
    <row r="2" spans="1:6" s="28" customFormat="1" ht="45" customHeight="1" x14ac:dyDescent="0.35">
      <c r="B2" s="18" t="s">
        <v>93</v>
      </c>
      <c r="C2" s="19"/>
      <c r="D2" s="20"/>
      <c r="E2" s="18" t="s">
        <v>94</v>
      </c>
    </row>
    <row r="3" spans="1:6" s="31" customFormat="1" ht="13.5" x14ac:dyDescent="0.2">
      <c r="A3" s="9"/>
      <c r="B3" s="9"/>
      <c r="C3" s="10"/>
      <c r="D3" s="9"/>
      <c r="E3" s="9"/>
    </row>
    <row r="4" spans="1:6" s="32" customFormat="1" ht="17.25" x14ac:dyDescent="0.2">
      <c r="A4" s="11"/>
      <c r="B4" s="81" t="s">
        <v>18</v>
      </c>
      <c r="C4" s="80" t="s">
        <v>96</v>
      </c>
      <c r="D4"/>
      <c r="E4" s="17" t="s">
        <v>95</v>
      </c>
    </row>
    <row r="5" spans="1:6" ht="14.25" x14ac:dyDescent="0.2">
      <c r="A5" s="7"/>
      <c r="B5" s="70" t="s">
        <v>37</v>
      </c>
      <c r="C5" s="24">
        <v>100</v>
      </c>
      <c r="D5"/>
      <c r="E5" s="27" t="s">
        <v>19</v>
      </c>
    </row>
    <row r="6" spans="1:6" ht="14.25" x14ac:dyDescent="0.2">
      <c r="A6" s="7"/>
      <c r="B6" s="70" t="s">
        <v>32</v>
      </c>
      <c r="C6" s="24">
        <v>125</v>
      </c>
      <c r="D6"/>
      <c r="E6" s="27" t="s">
        <v>89</v>
      </c>
    </row>
    <row r="7" spans="1:6" ht="14.25" x14ac:dyDescent="0.2">
      <c r="A7" s="7"/>
      <c r="B7" s="70" t="s">
        <v>19</v>
      </c>
      <c r="C7" s="24">
        <v>140</v>
      </c>
      <c r="D7"/>
      <c r="E7" s="27" t="s">
        <v>31</v>
      </c>
    </row>
    <row r="8" spans="1:6" ht="14.25" x14ac:dyDescent="0.2">
      <c r="A8" s="7"/>
      <c r="B8" s="70" t="s">
        <v>36</v>
      </c>
      <c r="C8" s="24">
        <v>140</v>
      </c>
      <c r="D8"/>
      <c r="E8" s="27" t="s">
        <v>32</v>
      </c>
    </row>
    <row r="9" spans="1:6" ht="14.25" x14ac:dyDescent="0.2">
      <c r="A9" s="7"/>
      <c r="B9" s="70" t="s">
        <v>40</v>
      </c>
      <c r="C9" s="24">
        <v>200</v>
      </c>
      <c r="D9"/>
      <c r="E9" s="27" t="s">
        <v>33</v>
      </c>
    </row>
    <row r="10" spans="1:6" ht="14.25" x14ac:dyDescent="0.2">
      <c r="A10" s="7"/>
      <c r="B10" s="70" t="s">
        <v>35</v>
      </c>
      <c r="C10" s="24">
        <v>200</v>
      </c>
      <c r="D10"/>
      <c r="E10" s="27" t="s">
        <v>34</v>
      </c>
    </row>
    <row r="11" spans="1:6" ht="14.25" x14ac:dyDescent="0.2">
      <c r="A11" s="7"/>
      <c r="B11" s="70" t="s">
        <v>38</v>
      </c>
      <c r="C11" s="24">
        <v>300</v>
      </c>
      <c r="D11"/>
      <c r="E11" s="27" t="s">
        <v>35</v>
      </c>
    </row>
    <row r="12" spans="1:6" ht="14.25" x14ac:dyDescent="0.2">
      <c r="A12" s="7"/>
      <c r="B12" s="70" t="s">
        <v>89</v>
      </c>
      <c r="C12" s="24">
        <v>358</v>
      </c>
      <c r="D12"/>
      <c r="E12" s="27" t="s">
        <v>36</v>
      </c>
    </row>
    <row r="13" spans="1:6" ht="14.25" x14ac:dyDescent="0.2">
      <c r="A13" s="7"/>
      <c r="B13" s="70" t="s">
        <v>34</v>
      </c>
      <c r="C13" s="24">
        <v>900</v>
      </c>
      <c r="D13"/>
      <c r="E13" s="27" t="s">
        <v>37</v>
      </c>
    </row>
    <row r="14" spans="1:6" ht="14.25" x14ac:dyDescent="0.2">
      <c r="A14" s="7"/>
      <c r="B14" s="70" t="s">
        <v>31</v>
      </c>
      <c r="C14" s="24">
        <v>1320</v>
      </c>
      <c r="D14"/>
      <c r="E14" s="27" t="s">
        <v>40</v>
      </c>
    </row>
    <row r="15" spans="1:6" ht="14.25" x14ac:dyDescent="0.2">
      <c r="A15" s="7"/>
      <c r="B15" s="70" t="s">
        <v>39</v>
      </c>
      <c r="C15" s="24">
        <v>1375</v>
      </c>
      <c r="D15"/>
      <c r="E15" s="27" t="s">
        <v>38</v>
      </c>
    </row>
    <row r="16" spans="1:6" ht="14.25" x14ac:dyDescent="0.2">
      <c r="A16" s="7"/>
      <c r="B16" s="70" t="s">
        <v>33</v>
      </c>
      <c r="C16" s="24">
        <v>2702</v>
      </c>
      <c r="D16"/>
      <c r="E16" s="27" t="s">
        <v>39</v>
      </c>
    </row>
    <row r="17" spans="1:5" ht="14.25" x14ac:dyDescent="0.2">
      <c r="A17" s="7"/>
      <c r="B17" s="26" t="s">
        <v>97</v>
      </c>
      <c r="C17" s="25">
        <v>7860</v>
      </c>
      <c r="D17"/>
      <c r="E17" s="27"/>
    </row>
    <row r="18" spans="1:5" ht="14.25" x14ac:dyDescent="0.2">
      <c r="B18" s="34"/>
      <c r="C18" s="34"/>
      <c r="D18" s="34"/>
    </row>
    <row r="19" spans="1:5" ht="14.25" x14ac:dyDescent="0.2">
      <c r="B19" s="34"/>
      <c r="C19" s="34"/>
      <c r="D19" s="34"/>
    </row>
    <row r="20" spans="1:5" ht="14.25" x14ac:dyDescent="0.2">
      <c r="B20" s="34"/>
      <c r="C20" s="34"/>
      <c r="D20" s="34"/>
    </row>
    <row r="21" spans="1:5" ht="14.25" x14ac:dyDescent="0.2">
      <c r="B21" s="34"/>
      <c r="C21" s="34"/>
      <c r="D21" s="34"/>
    </row>
  </sheetData>
  <dataValidations count="1">
    <dataValidation allowBlank="1" showInputMessage="1" showErrorMessage="1" prompt="Diagrama TabelPivot pentru Buget controlează diagrama din fila Prezentare Generală Buget._x000a__x000a_Lista de Categorii controlează categoriile disponibile din fila Cheltuieli Lunare." sqref="A1" xr:uid="{00000000-0002-0000-0300-000000000000}"/>
  </dataValidations>
  <pageMargins left="0.7" right="0.7" top="0.75" bottom="0.75" header="0.3" footer="0.3"/>
  <pageSetup paperSize="9" orientation="portrait" r:id="rId2"/>
  <drawing r:id="rId3"/>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98E1F75E-A9DA-442F-A3BF-E201FE64AFA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56911D6A-8F6B-4692-8CAA-E9598A555939}">
  <ds:schemaRefs>
    <ds:schemaRef ds:uri="http://schemas.microsoft.com/sharepoint/v3/contenttype/forms"/>
  </ds:schemaRefs>
</ds:datastoreItem>
</file>

<file path=customXml/itemProps31.xml><?xml version="1.0" encoding="utf-8"?>
<ds:datastoreItem xmlns:ds="http://schemas.openxmlformats.org/officeDocument/2006/customXml" ds:itemID="{AEE6FA14-91FC-4E02-B86C-1384BE8B2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TM78582910</ap:Template>
  <ap:DocSecurity>0</ap:DocSecurity>
  <ap:ScaleCrop>false</ap:ScaleCrop>
  <ap:HeadingPairs>
    <vt:vector baseType="variant" size="4">
      <vt:variant>
        <vt:lpstr>Worksheets</vt:lpstr>
      </vt:variant>
      <vt:variant>
        <vt:i4>4</vt:i4>
      </vt:variant>
      <vt:variant>
        <vt:lpstr>Named Ranges</vt:lpstr>
      </vt:variant>
      <vt:variant>
        <vt:i4>6</vt:i4>
      </vt:variant>
    </vt:vector>
  </ap:HeadingPairs>
  <ap:TitlesOfParts>
    <vt:vector baseType="lpstr" size="10">
      <vt:lpstr>Prezentare Generală Bugetului</vt:lpstr>
      <vt:lpstr>Rezumatul Bugetului</vt:lpstr>
      <vt:lpstr>Cheltuieli Lunare</vt:lpstr>
      <vt:lpstr>Date Suplimentare</vt:lpstr>
      <vt:lpstr>Cheltuieli_Preconizate</vt:lpstr>
      <vt:lpstr>Cheltuieli_Reale</vt:lpstr>
      <vt:lpstr>Listă_Categorii</vt:lpstr>
      <vt:lpstr>'Cheltuieli Lunare'!Print_Titles</vt:lpstr>
      <vt:lpstr>Venit_Preconizat</vt:lpstr>
      <vt:lpstr>Venit_Real</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2021-12-13T17:44:49Z</dcterms:created>
  <dcterms:modified xsi:type="dcterms:W3CDTF">2022-02-25T11:00:28Z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