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bookViews>
    <workbookView xWindow="0" yWindow="0" windowWidth="28560" windowHeight="12510" xr2:uid="{00000000-000D-0000-FFFF-FFFF00000000}"/>
  </bookViews>
  <sheets>
    <sheet name="monitorizare invitații la nuntă" sheetId="1" r:id="rId1"/>
  </sheets>
  <definedNames>
    <definedName name="Confirmare">tblInvitați[[#Totals],[Confirmare]]</definedName>
    <definedName name="ConfirmăriRestante">tblInvitați[[#Totals],[TRIMIS?]]-TotalConfirmări</definedName>
    <definedName name="DataNunții">'monitorizare invitații la nuntă'!$B$2</definedName>
    <definedName name="_xlnm.Print_Titles" localSheetId="0">'monitorizare invitații la nuntă'!$1:$2</definedName>
    <definedName name="RegiuneTitluColoană1..B3.1">'monitorizare invitații la nuntă'!$B$1</definedName>
    <definedName name="RegiuneTitluColoană2..B5.1">'monitorizare invitații la nuntă'!$B$3</definedName>
    <definedName name="RegiuneTitluColoană3..B7.1">'monitorizare invitații la nuntă'!$B$5</definedName>
    <definedName name="RegiuneTitluColoană4..B9.1">'monitorizare invitații la nuntă'!$B$7</definedName>
    <definedName name="RegiuneTitluColoană5..B11.1">'monitorizare invitații la nuntă'!$B$9</definedName>
    <definedName name="Titlu1">tblInvitați[[#Headers],[NUME INVITAT]]</definedName>
    <definedName name="TotalConfirmări">tblInvitați[[#Totals],[Confirmare]]</definedName>
    <definedName name="TotalNeparticipanți">SUMIFS(tblInvitați[NUMĂR DE PERSOANE],tblInvitați[Confirmare],"=Nu")</definedName>
    <definedName name="TotalParticipanți">SUM(IF(tblInvitați[Confirmare]="Da",tblInvitați[NUMĂR DE PERSOANE]))</definedName>
    <definedName name="TotalRestante">tblInvitați[[#Totals],[TRIMIS?]]-tblInvitați[[#Totals],[Confirmare]]</definedName>
    <definedName name="TotalTrimise">tblInvitați[[#Totals],[TRIMIS?]]</definedName>
    <definedName name="ZileRămase">DataNunții-TODAY()</definedName>
  </definedNames>
  <calcPr calcId="162913"/>
</workbook>
</file>

<file path=xl/calcChain.xml><?xml version="1.0" encoding="utf-8"?>
<calcChain xmlns="http://schemas.openxmlformats.org/spreadsheetml/2006/main">
  <c r="E19" i="1" l="1"/>
  <c r="F19" i="1"/>
  <c r="B8" i="1" l="1"/>
  <c r="B6" i="1"/>
  <c r="B10" i="1" l="1"/>
  <c r="G19" i="1"/>
  <c r="B2" i="1" l="1"/>
  <c r="B4" i="1" l="1"/>
</calcChain>
</file>

<file path=xl/sharedStrings.xml><?xml version="1.0" encoding="utf-8"?>
<sst xmlns="http://schemas.openxmlformats.org/spreadsheetml/2006/main" count="160" uniqueCount="48">
  <si>
    <t>DATA NUNȚII</t>
  </si>
  <si>
    <t>ZILE RĂMASE</t>
  </si>
  <si>
    <t>PARTICIPĂ</t>
  </si>
  <si>
    <t>NU PARTICIPĂ</t>
  </si>
  <si>
    <t>RĂMAȘI</t>
  </si>
  <si>
    <t>Foaie de monitorizare a invitațiilor la nuntă</t>
  </si>
  <si>
    <t>NUME INVITAT</t>
  </si>
  <si>
    <t>Invitatul 1</t>
  </si>
  <si>
    <t>Invitatul 2</t>
  </si>
  <si>
    <t>Invitatul 3</t>
  </si>
  <si>
    <t>Invitatul 4</t>
  </si>
  <si>
    <t>Invitatul 5</t>
  </si>
  <si>
    <t>Invitatul 6</t>
  </si>
  <si>
    <t>Invitatul 7</t>
  </si>
  <si>
    <t>Invitatul 8</t>
  </si>
  <si>
    <t>Invitatul 9</t>
  </si>
  <si>
    <t>Invitatul 10</t>
  </si>
  <si>
    <t>Invitatul 11</t>
  </si>
  <si>
    <t>Invitatul 12</t>
  </si>
  <si>
    <t>Invitatul 13</t>
  </si>
  <si>
    <t>TRIMIS?</t>
  </si>
  <si>
    <t>Da</t>
  </si>
  <si>
    <t>Confirmare</t>
  </si>
  <si>
    <t>Nu</t>
  </si>
  <si>
    <t>NUMĂR DE PERSOANE</t>
  </si>
  <si>
    <t>RELAȚIE</t>
  </si>
  <si>
    <t>Singur</t>
  </si>
  <si>
    <t>Partener</t>
  </si>
  <si>
    <t>Rudă</t>
  </si>
  <si>
    <t>Altele</t>
  </si>
  <si>
    <t>Prieten</t>
  </si>
  <si>
    <t>NUME ÎNSOȚITOR</t>
  </si>
  <si>
    <t>Numele partenerului</t>
  </si>
  <si>
    <t>Numele rudei</t>
  </si>
  <si>
    <t>Numele însoțitorului</t>
  </si>
  <si>
    <t>Numele prietenului</t>
  </si>
  <si>
    <t>ADRESĂ</t>
  </si>
  <si>
    <t>Adresă</t>
  </si>
  <si>
    <t>LOCALITATE</t>
  </si>
  <si>
    <t>Localitate</t>
  </si>
  <si>
    <t>JUDEȚ</t>
  </si>
  <si>
    <t>Județ</t>
  </si>
  <si>
    <t>Cod poștal</t>
  </si>
  <si>
    <t>TELEFON</t>
  </si>
  <si>
    <t>Telefon</t>
  </si>
  <si>
    <t>E-MAIL INVITAT</t>
  </si>
  <si>
    <t>cineva@example.com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</si>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</sst>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\.m\.yy;@"/>
    <numFmt numFmtId="168" formatCode="d/m/yy;@"/>
  </numFmts>
  <fonts count="33" x14ac:knownFonts="1">
    <font>
      <sz val="11"/>
      <color theme="1"/>
      <name val="Times New Roman"/>
      <family val="1"/>
      <charset val="238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rgb="FF006100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9"/>
      <name val="Times New Roman"/>
      <family val="1"/>
      <charset val="238"/>
    </font>
    <font>
      <sz val="36"/>
      <color theme="6" tint="-0.249977111117893"/>
      <name val="Times New Roman"/>
      <family val="1"/>
      <charset val="238"/>
    </font>
    <font>
      <sz val="36"/>
      <color theme="6"/>
      <name val="Times New Roman"/>
      <family val="1"/>
      <charset val="238"/>
    </font>
    <font>
      <sz val="24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6" tint="-0.249977111117893"/>
      <name val="Times New Roman"/>
      <family val="1"/>
      <charset val="238"/>
    </font>
    <font>
      <b/>
      <sz val="16"/>
      <color theme="9"/>
      <name val="Times New Roman"/>
      <family val="1"/>
      <charset val="238"/>
    </font>
    <font>
      <sz val="11"/>
      <color theme="2" tint="0.39991454817346722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24"/>
      <color theme="0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36"/>
      <color theme="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31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9" fillId="7" borderId="1" applyProtection="0">
      <alignment horizontal="center"/>
    </xf>
    <xf numFmtId="0" fontId="3" fillId="2" borderId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>
      <alignment horizontal="left" vertical="center" indent="1"/>
    </xf>
    <xf numFmtId="0" fontId="32" fillId="0" borderId="1" applyNumberFormat="0" applyFill="0" applyProtection="0">
      <alignment vertical="top"/>
    </xf>
    <xf numFmtId="0" fontId="2" fillId="6" borderId="0" applyNumberFormat="0" applyAlignment="0" applyProtection="0"/>
    <xf numFmtId="166" fontId="25" fillId="41" borderId="0" applyFill="0">
      <alignment horizontal="left" vertical="center" indent="1"/>
    </xf>
    <xf numFmtId="0" fontId="4" fillId="0" borderId="0" applyNumberFormat="0" applyFill="0" applyBorder="0" applyProtection="0">
      <alignment vertical="center"/>
    </xf>
    <xf numFmtId="0" fontId="18" fillId="6" borderId="0">
      <alignment horizontal="left" vertical="center"/>
    </xf>
    <xf numFmtId="0" fontId="18" fillId="0" borderId="2">
      <alignment vertical="center" wrapText="1"/>
    </xf>
    <xf numFmtId="0" fontId="18" fillId="0" borderId="1" applyNumberFormat="0" applyFill="0" applyAlignment="0">
      <alignment vertical="center"/>
    </xf>
    <xf numFmtId="0" fontId="28" fillId="5" borderId="0" applyNumberFormat="0" applyBorder="0" applyAlignment="0">
      <alignment vertical="center"/>
    </xf>
    <xf numFmtId="168" fontId="30" fillId="4" borderId="0">
      <alignment horizontal="center"/>
    </xf>
    <xf numFmtId="1" fontId="30" fillId="4" borderId="0">
      <alignment horizontal="center"/>
    </xf>
    <xf numFmtId="0" fontId="29" fillId="7" borderId="0" applyProtection="0">
      <alignment horizontal="center"/>
    </xf>
    <xf numFmtId="0" fontId="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3" applyNumberFormat="0" applyAlignment="0" applyProtection="0"/>
    <xf numFmtId="0" fontId="12" fillId="14" borderId="4" applyNumberFormat="0" applyAlignment="0" applyProtection="0"/>
    <xf numFmtId="0" fontId="13" fillId="14" borderId="3" applyNumberFormat="0" applyAlignment="0" applyProtection="0"/>
    <xf numFmtId="0" fontId="14" fillId="0" borderId="5" applyNumberFormat="0" applyFill="0" applyAlignment="0" applyProtection="0"/>
    <xf numFmtId="0" fontId="15" fillId="15" borderId="6" applyNumberFormat="0" applyAlignment="0" applyProtection="0"/>
    <xf numFmtId="0" fontId="16" fillId="0" borderId="0" applyNumberFormat="0" applyFill="0" applyBorder="0" applyAlignment="0" applyProtection="0"/>
    <xf numFmtId="0" fontId="5" fillId="16" borderId="7" applyNumberFormat="0" applyFont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21">
    <xf numFmtId="0" fontId="0" fillId="2" borderId="0" xfId="0">
      <alignment vertical="center"/>
    </xf>
    <xf numFmtId="0" fontId="18" fillId="8" borderId="0" xfId="14" applyFont="1" applyFill="1">
      <alignment vertical="center"/>
    </xf>
    <xf numFmtId="0" fontId="19" fillId="9" borderId="0" xfId="3" applyFont="1" applyFill="1" applyBorder="1">
      <alignment horizontal="center"/>
    </xf>
    <xf numFmtId="0" fontId="20" fillId="8" borderId="0" xfId="14" applyFont="1" applyFill="1">
      <alignment vertical="center"/>
    </xf>
    <xf numFmtId="0" fontId="21" fillId="3" borderId="1" xfId="7" applyFont="1" applyFill="1" applyAlignment="1">
      <alignment vertical="top"/>
    </xf>
    <xf numFmtId="0" fontId="22" fillId="3" borderId="1" xfId="7" applyFont="1" applyFill="1" applyAlignment="1">
      <alignment vertical="top"/>
    </xf>
    <xf numFmtId="0" fontId="18" fillId="2" borderId="0" xfId="0" applyFont="1">
      <alignment vertical="center"/>
    </xf>
    <xf numFmtId="167" fontId="23" fillId="9" borderId="0" xfId="15" applyNumberFormat="1" applyFont="1" applyFill="1" applyAlignment="1">
      <alignment horizontal="center" vertical="top"/>
    </xf>
    <xf numFmtId="0" fontId="24" fillId="9" borderId="0" xfId="1" applyFont="1" applyFill="1" applyBorder="1" applyAlignment="1">
      <alignment horizontal="left" vertical="center" wrapText="1"/>
    </xf>
    <xf numFmtId="0" fontId="24" fillId="9" borderId="0" xfId="1" applyFont="1" applyFill="1" applyBorder="1" applyAlignment="1">
      <alignment vertical="center" wrapText="1"/>
    </xf>
    <xf numFmtId="0" fontId="24" fillId="9" borderId="0" xfId="1" applyNumberFormat="1" applyFont="1" applyFill="1" applyBorder="1" applyAlignment="1">
      <alignment vertical="center" wrapText="1"/>
    </xf>
    <xf numFmtId="0" fontId="25" fillId="2" borderId="0" xfId="0" applyFont="1" applyAlignment="1">
      <alignment horizontal="left" vertical="center"/>
    </xf>
    <xf numFmtId="1" fontId="23" fillId="9" borderId="0" xfId="16" applyFont="1" applyFill="1" applyAlignment="1">
      <alignment horizontal="center" vertical="top"/>
    </xf>
    <xf numFmtId="0" fontId="19" fillId="9" borderId="0" xfId="17" applyFont="1" applyFill="1">
      <alignment horizontal="center"/>
    </xf>
    <xf numFmtId="0" fontId="26" fillId="6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vertical="center"/>
    </xf>
    <xf numFmtId="0" fontId="18" fillId="2" borderId="0" xfId="0" applyFont="1" applyAlignment="1">
      <alignment horizontal="center" vertical="center"/>
    </xf>
    <xf numFmtId="166" fontId="18" fillId="2" borderId="0" xfId="0" applyNumberFormat="1" applyFont="1" applyAlignment="1">
      <alignment horizontal="left" vertical="center" indent="1"/>
    </xf>
    <xf numFmtId="166" fontId="25" fillId="41" borderId="0" xfId="9">
      <alignment horizontal="left" vertical="center" indent="1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ordura barei laterale" xfId="14" xr:uid="{00000000-0005-0000-0000-00000D000000}"/>
    <cellStyle name="Bun" xfId="24" builtinId="26" customBuiltin="1"/>
    <cellStyle name="Calcul" xfId="29" builtinId="22" customBuiltin="1"/>
    <cellStyle name="Celulă legată" xfId="30" builtinId="24" customBuiltin="1"/>
    <cellStyle name="Cod poștal" xfId="11" xr:uid="{00000000-0005-0000-0000-000012000000}"/>
    <cellStyle name="Dată" xfId="15" xr:uid="{00000000-0005-0000-0000-000000000000}"/>
    <cellStyle name="detalii despre note" xfId="12" xr:uid="{00000000-0005-0000-0000-00000B000000}"/>
    <cellStyle name="divizor dublu" xfId="13" xr:uid="{00000000-0005-0000-0000-000001000000}"/>
    <cellStyle name="e-mail" xfId="6" xr:uid="{00000000-0005-0000-0000-000002000000}"/>
    <cellStyle name="Eronat" xfId="25" builtinId="27" customBuiltin="1"/>
    <cellStyle name="Hyperlink" xfId="2" builtinId="8" customBuiltin="1"/>
    <cellStyle name="Hyperlink parcurs" xfId="5" builtinId="9" customBuiltin="1"/>
    <cellStyle name="Ieșire" xfId="28" builtinId="21" customBuiltin="1"/>
    <cellStyle name="Intrare" xfId="27" builtinId="20" customBuiltin="1"/>
    <cellStyle name="Monedă" xfId="21" builtinId="4" customBuiltin="1"/>
    <cellStyle name="Monedă [0]" xfId="22" builtinId="7" customBuiltin="1"/>
    <cellStyle name="Neutru" xfId="26" builtinId="28" customBuiltin="1"/>
    <cellStyle name="Normal" xfId="0" builtinId="0" customBuiltin="1"/>
    <cellStyle name="Notă" xfId="33" builtinId="10" customBuiltin="1"/>
    <cellStyle name="Procent" xfId="23" builtinId="5" customBuiltin="1"/>
    <cellStyle name="Telefon" xfId="9" xr:uid="{00000000-0005-0000-0000-00000C000000}"/>
    <cellStyle name="Text avertisment" xfId="32" builtinId="11" customBuiltin="1"/>
    <cellStyle name="Text explicativ" xfId="18" builtinId="53" customBuiltin="1"/>
    <cellStyle name="Titlu" xfId="7" builtinId="15" customBuiltin="1"/>
    <cellStyle name="Titlu 1" xfId="1" builtinId="16" customBuiltin="1"/>
    <cellStyle name="Titlu 2" xfId="3" builtinId="17" customBuiltin="1"/>
    <cellStyle name="Titlu 3" xfId="4" builtinId="18" customBuiltin="1"/>
    <cellStyle name="Titlu 4" xfId="10" builtinId="19" customBuiltin="1"/>
    <cellStyle name="Total" xfId="8" builtinId="25" customBuiltin="1"/>
    <cellStyle name="Umplere bara laterală" xfId="17" xr:uid="{00000000-0005-0000-0000-00000E000000}"/>
    <cellStyle name="Valori bară laterală" xfId="16" xr:uid="{00000000-0005-0000-0000-00000F000000}"/>
    <cellStyle name="Verificare celulă" xfId="31" builtinId="23" customBuiltin="1"/>
    <cellStyle name="Virgulă" xfId="19" builtinId="3" customBuiltin="1"/>
    <cellStyle name="Virgulă [0]" xfId="20" builtinId="6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charset val="238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9"/>
      <tableStyleElement type="headerRow" dxfId="28"/>
      <tableStyleElement type="totalRow" dxfId="27"/>
      <tableStyleElement type="firstTotalCell" dxfId="26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ați" displayName="tblInvitați" ref="D2:O19" totalsRowCount="1" headerRowDxfId="25" dataDxfId="24" totalsRowDxfId="23" dataCellStyle="Normal" totalsRowCellStyle="Total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UME INVITAT" totalsRowLabel="TOTAL:" dataDxfId="22" totalsRowDxfId="21" dataCellStyle="Normal"/>
    <tableColumn id="2" xr3:uid="{00000000-0010-0000-0000-000002000000}" name="TRIMIS?" totalsRowFunction="custom" dataDxfId="20" totalsRowDxfId="19" dataCellStyle="Normal">
      <totalsRowFormula>COUNTIF('monitorizare invitații la nuntă'!$E$3:$E$18,"Da")</totalsRowFormula>
    </tableColumn>
    <tableColumn id="3" xr3:uid="{00000000-0010-0000-0000-000003000000}" name="Confirmare" totalsRowFunction="custom" dataDxfId="18" totalsRowDxfId="17" dataCellStyle="Normal">
      <totalsRowFormula>COUNTA('monitorizare invitații la nuntă'!$F$3:$F$18)</totalsRowFormula>
    </tableColumn>
    <tableColumn id="4" xr3:uid="{00000000-0010-0000-0000-000004000000}" name="NUMĂR DE PERSOANE" totalsRowFunction="sum" dataDxfId="16" totalsRowDxfId="15" dataCellStyle="Normal"/>
    <tableColumn id="5" xr3:uid="{00000000-0010-0000-0000-000005000000}" name="RELAȚIE" dataDxfId="14" totalsRowDxfId="13" dataCellStyle="Normal"/>
    <tableColumn id="6" xr3:uid="{00000000-0010-0000-0000-000006000000}" name="NUME ÎNSOȚITOR" dataDxfId="12" totalsRowDxfId="11" dataCellStyle="Normal"/>
    <tableColumn id="7" xr3:uid="{00000000-0010-0000-0000-000007000000}" name="ADRESĂ" dataDxfId="10" totalsRowDxfId="9" dataCellStyle="Normal"/>
    <tableColumn id="8" xr3:uid="{00000000-0010-0000-0000-000008000000}" name="LOCALITATE" dataDxfId="8" totalsRowDxfId="7" dataCellStyle="Normal"/>
    <tableColumn id="9" xr3:uid="{00000000-0010-0000-0000-000009000000}" name="JUDEȚ" dataDxfId="6" totalsRowDxfId="5" dataCellStyle="Normal"/>
    <tableColumn id="10" xr3:uid="{00000000-0010-0000-0000-00000A000000}" name="Cod poștal" dataDxfId="4" totalsRowDxfId="2" dataCellStyle="Normal"/>
    <tableColumn id="11" xr3:uid="{00000000-0010-0000-0000-00000B000000}" name="TELEFON" totalsRowDxfId="1" dataCellStyle="Telefon"/>
    <tableColumn id="12" xr3:uid="{00000000-0010-0000-0000-00000C000000}" name="E-MAIL INVITAT" dataDxfId="3" totalsRowDxfId="0" dataCellStyle="Norma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Introduceți numele invitatului, numărul de însoțitori, relația și detaliile de contact, apoi selectați valoare pentru Trimis, Confirmare și tipul de însoțitor în acest tabel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defaultColWidth="9.28515625" defaultRowHeight="30.75" customHeight="1" x14ac:dyDescent="0.3"/>
  <cols>
    <col min="1" max="1" width="1.7109375" style="1" customWidth="1"/>
    <col min="2" max="2" width="28.28515625" style="13" customWidth="1"/>
    <col min="3" max="3" width="1.7109375" style="3" customWidth="1"/>
    <col min="4" max="4" width="22" style="6" customWidth="1"/>
    <col min="5" max="5" width="13.5703125" style="18" customWidth="1"/>
    <col min="6" max="6" width="17.7109375" style="18" customWidth="1"/>
    <col min="7" max="7" width="30.7109375" style="18" customWidth="1"/>
    <col min="8" max="8" width="16.85546875" style="18" customWidth="1"/>
    <col min="9" max="9" width="24.5703125" style="18" customWidth="1"/>
    <col min="10" max="10" width="15.5703125" style="6" customWidth="1"/>
    <col min="11" max="11" width="19.42578125" style="6" customWidth="1"/>
    <col min="12" max="12" width="11.5703125" style="6" customWidth="1"/>
    <col min="13" max="13" width="16.28515625" style="6" customWidth="1"/>
    <col min="14" max="14" width="16.28515625" style="19" customWidth="1"/>
    <col min="15" max="15" width="24.7109375" style="6" customWidth="1"/>
    <col min="16" max="16384" width="9.28515625" style="6"/>
  </cols>
  <sheetData>
    <row r="1" spans="2:15" ht="51" customHeight="1" thickBot="1" x14ac:dyDescent="0.35">
      <c r="B1" s="2" t="s">
        <v>0</v>
      </c>
      <c r="D1" s="4" t="s">
        <v>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0.75" customHeight="1" thickTop="1" x14ac:dyDescent="0.25">
      <c r="B2" s="7">
        <f ca="1">TODAY()+283</f>
        <v>43708</v>
      </c>
      <c r="D2" s="8" t="s">
        <v>6</v>
      </c>
      <c r="E2" s="8" t="s">
        <v>20</v>
      </c>
      <c r="F2" s="8" t="s">
        <v>22</v>
      </c>
      <c r="G2" s="8" t="s">
        <v>24</v>
      </c>
      <c r="H2" s="8" t="s">
        <v>25</v>
      </c>
      <c r="I2" s="8" t="s">
        <v>31</v>
      </c>
      <c r="J2" s="9" t="s">
        <v>36</v>
      </c>
      <c r="K2" s="9" t="s">
        <v>38</v>
      </c>
      <c r="L2" s="9" t="s">
        <v>40</v>
      </c>
      <c r="M2" s="9" t="s">
        <v>42</v>
      </c>
      <c r="N2" s="10" t="s">
        <v>43</v>
      </c>
      <c r="O2" s="9" t="s">
        <v>45</v>
      </c>
    </row>
    <row r="3" spans="2:15" ht="30.75" customHeight="1" x14ac:dyDescent="0.3">
      <c r="B3" s="2" t="s">
        <v>1</v>
      </c>
      <c r="D3" s="11" t="s">
        <v>7</v>
      </c>
      <c r="E3" s="11" t="s">
        <v>21</v>
      </c>
      <c r="F3" s="11" t="s">
        <v>21</v>
      </c>
      <c r="G3" s="11">
        <v>1</v>
      </c>
      <c r="H3" s="11" t="s">
        <v>26</v>
      </c>
      <c r="I3" s="11"/>
      <c r="J3" s="11" t="s">
        <v>37</v>
      </c>
      <c r="K3" s="11" t="s">
        <v>39</v>
      </c>
      <c r="L3" s="11" t="s">
        <v>41</v>
      </c>
      <c r="M3" s="11" t="s">
        <v>42</v>
      </c>
      <c r="N3" s="20" t="s">
        <v>44</v>
      </c>
      <c r="O3" s="11" t="s">
        <v>46</v>
      </c>
    </row>
    <row r="4" spans="2:15" ht="30.75" customHeight="1" x14ac:dyDescent="0.25">
      <c r="B4" s="12">
        <f ca="1">ZileRămase</f>
        <v>283</v>
      </c>
      <c r="D4" s="11" t="s">
        <v>8</v>
      </c>
      <c r="E4" s="11" t="s">
        <v>21</v>
      </c>
      <c r="F4" s="11" t="s">
        <v>23</v>
      </c>
      <c r="G4" s="11">
        <v>2</v>
      </c>
      <c r="H4" s="11" t="s">
        <v>27</v>
      </c>
      <c r="I4" s="11" t="s">
        <v>32</v>
      </c>
      <c r="J4" s="11" t="s">
        <v>37</v>
      </c>
      <c r="K4" s="11" t="s">
        <v>39</v>
      </c>
      <c r="L4" s="11" t="s">
        <v>41</v>
      </c>
      <c r="M4" s="11" t="s">
        <v>42</v>
      </c>
      <c r="N4" s="20" t="s">
        <v>44</v>
      </c>
      <c r="O4" s="11" t="s">
        <v>46</v>
      </c>
    </row>
    <row r="5" spans="2:15" ht="30.75" customHeight="1" x14ac:dyDescent="0.3">
      <c r="B5" s="2" t="s">
        <v>2</v>
      </c>
      <c r="D5" s="11" t="s">
        <v>9</v>
      </c>
      <c r="E5" s="11" t="s">
        <v>21</v>
      </c>
      <c r="F5" s="11" t="s">
        <v>21</v>
      </c>
      <c r="G5" s="11">
        <v>3</v>
      </c>
      <c r="H5" s="11" t="s">
        <v>27</v>
      </c>
      <c r="I5" s="11" t="s">
        <v>32</v>
      </c>
      <c r="J5" s="11" t="s">
        <v>37</v>
      </c>
      <c r="K5" s="11" t="s">
        <v>39</v>
      </c>
      <c r="L5" s="11" t="s">
        <v>41</v>
      </c>
      <c r="M5" s="11" t="s">
        <v>42</v>
      </c>
      <c r="N5" s="20" t="s">
        <v>44</v>
      </c>
      <c r="O5" s="11" t="s">
        <v>46</v>
      </c>
    </row>
    <row r="6" spans="2:15" ht="30.75" customHeight="1" x14ac:dyDescent="0.25">
      <c r="B6" s="12">
        <f>TotalParticipanți</f>
        <v>18</v>
      </c>
      <c r="D6" s="11"/>
      <c r="E6" s="11"/>
      <c r="F6" s="11"/>
      <c r="G6" s="11"/>
      <c r="H6" s="11" t="s">
        <v>28</v>
      </c>
      <c r="I6" s="11" t="s">
        <v>33</v>
      </c>
      <c r="J6" s="11"/>
      <c r="K6" s="11"/>
      <c r="L6" s="11"/>
      <c r="M6" s="11"/>
      <c r="N6" s="20"/>
      <c r="O6" s="11"/>
    </row>
    <row r="7" spans="2:15" ht="30.75" customHeight="1" x14ac:dyDescent="0.3">
      <c r="B7" s="2" t="s">
        <v>3</v>
      </c>
      <c r="D7" s="11" t="s">
        <v>10</v>
      </c>
      <c r="E7" s="11" t="s">
        <v>21</v>
      </c>
      <c r="F7" s="11" t="s">
        <v>23</v>
      </c>
      <c r="G7" s="11">
        <v>1</v>
      </c>
      <c r="H7" s="11" t="s">
        <v>26</v>
      </c>
      <c r="I7" s="11"/>
      <c r="J7" s="11" t="s">
        <v>37</v>
      </c>
      <c r="K7" s="11" t="s">
        <v>39</v>
      </c>
      <c r="L7" s="11" t="s">
        <v>41</v>
      </c>
      <c r="M7" s="11" t="s">
        <v>42</v>
      </c>
      <c r="N7" s="20" t="s">
        <v>44</v>
      </c>
      <c r="O7" s="11" t="s">
        <v>46</v>
      </c>
    </row>
    <row r="8" spans="2:15" ht="30.75" customHeight="1" x14ac:dyDescent="0.25">
      <c r="B8" s="12">
        <f>TotalNeparticipanți</f>
        <v>5</v>
      </c>
      <c r="D8" s="11" t="s">
        <v>11</v>
      </c>
      <c r="E8" s="11" t="s">
        <v>21</v>
      </c>
      <c r="F8" s="11" t="s">
        <v>21</v>
      </c>
      <c r="G8" s="11">
        <v>2</v>
      </c>
      <c r="H8" s="11" t="s">
        <v>29</v>
      </c>
      <c r="I8" s="11" t="s">
        <v>34</v>
      </c>
      <c r="J8" s="11" t="s">
        <v>37</v>
      </c>
      <c r="K8" s="11" t="s">
        <v>39</v>
      </c>
      <c r="L8" s="11" t="s">
        <v>41</v>
      </c>
      <c r="M8" s="11" t="s">
        <v>42</v>
      </c>
      <c r="N8" s="20" t="s">
        <v>44</v>
      </c>
      <c r="O8" s="11" t="s">
        <v>46</v>
      </c>
    </row>
    <row r="9" spans="2:15" ht="30.75" customHeight="1" x14ac:dyDescent="0.3">
      <c r="B9" s="2" t="s">
        <v>4</v>
      </c>
      <c r="D9" s="11" t="s">
        <v>12</v>
      </c>
      <c r="E9" s="11" t="s">
        <v>21</v>
      </c>
      <c r="F9" s="11" t="s">
        <v>21</v>
      </c>
      <c r="G9" s="11">
        <v>2</v>
      </c>
      <c r="H9" s="11" t="s">
        <v>30</v>
      </c>
      <c r="I9" s="11" t="s">
        <v>35</v>
      </c>
      <c r="J9" s="11" t="s">
        <v>37</v>
      </c>
      <c r="K9" s="11" t="s">
        <v>39</v>
      </c>
      <c r="L9" s="11" t="s">
        <v>41</v>
      </c>
      <c r="M9" s="11" t="s">
        <v>42</v>
      </c>
      <c r="N9" s="20" t="s">
        <v>44</v>
      </c>
      <c r="O9" s="11" t="s">
        <v>46</v>
      </c>
    </row>
    <row r="10" spans="2:15" ht="30.75" customHeight="1" x14ac:dyDescent="0.25">
      <c r="B10" s="12">
        <f>ConfirmăriRestante</f>
        <v>2</v>
      </c>
      <c r="D10" s="11" t="s">
        <v>13</v>
      </c>
      <c r="E10" s="11" t="s">
        <v>21</v>
      </c>
      <c r="F10" s="11" t="s">
        <v>21</v>
      </c>
      <c r="G10" s="11">
        <v>4</v>
      </c>
      <c r="H10" s="11" t="s">
        <v>27</v>
      </c>
      <c r="I10" s="11" t="s">
        <v>32</v>
      </c>
      <c r="J10" s="11" t="s">
        <v>37</v>
      </c>
      <c r="K10" s="11" t="s">
        <v>39</v>
      </c>
      <c r="L10" s="11" t="s">
        <v>41</v>
      </c>
      <c r="M10" s="11" t="s">
        <v>42</v>
      </c>
      <c r="N10" s="20" t="s">
        <v>44</v>
      </c>
      <c r="O10" s="11" t="s">
        <v>46</v>
      </c>
    </row>
    <row r="11" spans="2:15" ht="30.75" customHeight="1" x14ac:dyDescent="0.3">
      <c r="D11" s="11"/>
      <c r="E11" s="11"/>
      <c r="F11" s="11"/>
      <c r="G11" s="11"/>
      <c r="H11" s="11" t="s">
        <v>28</v>
      </c>
      <c r="I11" s="11" t="s">
        <v>33</v>
      </c>
      <c r="J11" s="11"/>
      <c r="K11" s="11"/>
      <c r="L11" s="11"/>
      <c r="M11" s="11"/>
      <c r="N11" s="20"/>
      <c r="O11" s="11"/>
    </row>
    <row r="12" spans="2:15" ht="30.75" customHeight="1" x14ac:dyDescent="0.3">
      <c r="D12" s="11"/>
      <c r="E12" s="11"/>
      <c r="F12" s="11"/>
      <c r="G12" s="11"/>
      <c r="H12" s="11" t="s">
        <v>28</v>
      </c>
      <c r="I12" s="11" t="s">
        <v>33</v>
      </c>
      <c r="J12" s="11"/>
      <c r="K12" s="11"/>
      <c r="L12" s="11"/>
      <c r="M12" s="11"/>
      <c r="N12" s="20"/>
      <c r="O12" s="11"/>
    </row>
    <row r="13" spans="2:15" ht="30.75" customHeight="1" x14ac:dyDescent="0.3">
      <c r="D13" s="11" t="s">
        <v>14</v>
      </c>
      <c r="E13" s="11" t="s">
        <v>21</v>
      </c>
      <c r="F13" s="11" t="s">
        <v>23</v>
      </c>
      <c r="G13" s="11">
        <v>2</v>
      </c>
      <c r="H13" s="11" t="s">
        <v>29</v>
      </c>
      <c r="I13" s="11" t="s">
        <v>34</v>
      </c>
      <c r="J13" s="11" t="s">
        <v>37</v>
      </c>
      <c r="K13" s="11" t="s">
        <v>39</v>
      </c>
      <c r="L13" s="11" t="s">
        <v>41</v>
      </c>
      <c r="M13" s="11" t="s">
        <v>42</v>
      </c>
      <c r="N13" s="20" t="s">
        <v>44</v>
      </c>
      <c r="O13" s="11" t="s">
        <v>46</v>
      </c>
    </row>
    <row r="14" spans="2:15" ht="30.75" customHeight="1" x14ac:dyDescent="0.3">
      <c r="D14" s="11" t="s">
        <v>15</v>
      </c>
      <c r="E14" s="11" t="s">
        <v>21</v>
      </c>
      <c r="F14" s="11" t="s">
        <v>21</v>
      </c>
      <c r="G14" s="11">
        <v>2</v>
      </c>
      <c r="H14" s="11" t="s">
        <v>27</v>
      </c>
      <c r="I14" s="11" t="s">
        <v>32</v>
      </c>
      <c r="J14" s="11" t="s">
        <v>37</v>
      </c>
      <c r="K14" s="11" t="s">
        <v>39</v>
      </c>
      <c r="L14" s="11" t="s">
        <v>41</v>
      </c>
      <c r="M14" s="11" t="s">
        <v>42</v>
      </c>
      <c r="N14" s="20" t="s">
        <v>44</v>
      </c>
      <c r="O14" s="11" t="s">
        <v>46</v>
      </c>
    </row>
    <row r="15" spans="2:15" ht="30.75" customHeight="1" x14ac:dyDescent="0.3">
      <c r="D15" s="11" t="s">
        <v>16</v>
      </c>
      <c r="E15" s="11" t="s">
        <v>21</v>
      </c>
      <c r="F15" s="11" t="s">
        <v>21</v>
      </c>
      <c r="G15" s="11">
        <v>2</v>
      </c>
      <c r="H15" s="11" t="s">
        <v>28</v>
      </c>
      <c r="I15" s="11" t="s">
        <v>33</v>
      </c>
      <c r="J15" s="11" t="s">
        <v>37</v>
      </c>
      <c r="K15" s="11" t="s">
        <v>39</v>
      </c>
      <c r="L15" s="11" t="s">
        <v>41</v>
      </c>
      <c r="M15" s="11" t="s">
        <v>42</v>
      </c>
      <c r="N15" s="20" t="s">
        <v>44</v>
      </c>
      <c r="O15" s="11" t="s">
        <v>46</v>
      </c>
    </row>
    <row r="16" spans="2:15" ht="30.75" customHeight="1" x14ac:dyDescent="0.3">
      <c r="D16" s="11" t="s">
        <v>17</v>
      </c>
      <c r="E16" s="11" t="s">
        <v>21</v>
      </c>
      <c r="F16" s="11"/>
      <c r="G16" s="11"/>
      <c r="H16" s="11"/>
      <c r="I16" s="11"/>
      <c r="J16" s="11" t="s">
        <v>37</v>
      </c>
      <c r="K16" s="11" t="s">
        <v>39</v>
      </c>
      <c r="L16" s="11" t="s">
        <v>41</v>
      </c>
      <c r="M16" s="11" t="s">
        <v>42</v>
      </c>
      <c r="N16" s="20" t="s">
        <v>44</v>
      </c>
      <c r="O16" s="11" t="s">
        <v>46</v>
      </c>
    </row>
    <row r="17" spans="4:15" ht="30.75" customHeight="1" x14ac:dyDescent="0.3">
      <c r="D17" s="11" t="s">
        <v>18</v>
      </c>
      <c r="E17" s="11" t="s">
        <v>21</v>
      </c>
      <c r="F17" s="11" t="s">
        <v>21</v>
      </c>
      <c r="G17" s="11">
        <v>2</v>
      </c>
      <c r="H17" s="11" t="s">
        <v>30</v>
      </c>
      <c r="I17" s="11" t="s">
        <v>35</v>
      </c>
      <c r="J17" s="11" t="s">
        <v>37</v>
      </c>
      <c r="K17" s="11" t="s">
        <v>39</v>
      </c>
      <c r="L17" s="11" t="s">
        <v>41</v>
      </c>
      <c r="M17" s="11" t="s">
        <v>42</v>
      </c>
      <c r="N17" s="20" t="s">
        <v>44</v>
      </c>
      <c r="O17" s="11" t="s">
        <v>46</v>
      </c>
    </row>
    <row r="18" spans="4:15" ht="30.75" customHeight="1" x14ac:dyDescent="0.3">
      <c r="D18" s="11" t="s">
        <v>19</v>
      </c>
      <c r="E18" s="11" t="s">
        <v>21</v>
      </c>
      <c r="F18" s="11"/>
      <c r="G18" s="11"/>
      <c r="H18" s="11"/>
      <c r="I18" s="11"/>
      <c r="J18" s="11" t="s">
        <v>37</v>
      </c>
      <c r="K18" s="11" t="s">
        <v>39</v>
      </c>
      <c r="L18" s="11" t="s">
        <v>41</v>
      </c>
      <c r="M18" s="11" t="s">
        <v>42</v>
      </c>
      <c r="N18" s="20" t="s">
        <v>44</v>
      </c>
      <c r="O18" s="11" t="s">
        <v>46</v>
      </c>
    </row>
    <row r="19" spans="4:15" ht="30.75" customHeight="1" x14ac:dyDescent="0.3">
      <c r="D19" s="14" t="s">
        <v>47</v>
      </c>
      <c r="E19" s="15">
        <f>COUNTIF('monitorizare invitații la nuntă'!$E$3:$E$18,"Da")</f>
        <v>13</v>
      </c>
      <c r="F19" s="15">
        <f>COUNTA('monitorizare invitații la nuntă'!$F$3:$F$18)</f>
        <v>11</v>
      </c>
      <c r="G19" s="15">
        <f>SUBTOTAL(109,tblInvitați[NUMĂR DE PERSOANE])</f>
        <v>23</v>
      </c>
      <c r="H19" s="16"/>
      <c r="I19" s="16"/>
      <c r="J19" s="17"/>
      <c r="K19" s="17"/>
      <c r="L19" s="17"/>
      <c r="M19" s="17"/>
      <c r="N19" s="17"/>
      <c r="O19" s="17"/>
    </row>
  </sheetData>
  <dataValidations xWindow="638" yWindow="724" count="26">
    <dataValidation type="date" operator="greaterThanOrEqual" allowBlank="1" showInputMessage="1" showErrorMessage="1" prompt="Introduceți data nunții în această celulă. Zilele rămase se actualizează automat." sqref="B2" xr:uid="{00000000-0002-0000-0000-000000000000}">
      <formula1>TODAY()</formula1>
    </dataValidation>
    <dataValidation allowBlank="1" showInputMessage="1" showErrorMessage="1" prompt="Introduceți data nunții în celula de mai jos" sqref="B1" xr:uid="{00000000-0002-0000-0000-000002000000}"/>
    <dataValidation allowBlank="1" showInputMessage="1" showErrorMessage="1" prompt="Zilele rămase se actualizează automat în această celulă." sqref="B4" xr:uid="{00000000-0002-0000-0000-000003000000}"/>
    <dataValidation allowBlank="1" showInputMessage="1" showErrorMessage="1" prompt="Numărul de participanți se actualizează automat în această celulă." sqref="B6" xr:uid="{00000000-0002-0000-0000-000004000000}"/>
    <dataValidation allowBlank="1" showInputMessage="1" showErrorMessage="1" prompt="Numărul de persoane care nu vor participa se actualizează automat în această celulă." sqref="B8" xr:uid="{00000000-0002-0000-0000-000005000000}"/>
    <dataValidation allowBlank="1" showInputMessage="1" showErrorMessage="1" prompt="Confirmările restante se actualizează automat în această celulă." sqref="B10" xr:uid="{00000000-0002-0000-0000-000006000000}"/>
    <dataValidation allowBlank="1" showErrorMessage="1" sqref="D1:O1" xr:uid="{00000000-0002-0000-0000-000008000000}"/>
    <dataValidation allowBlank="1" showInputMessage="1" showErrorMessage="1" prompt="Introduceți numele invitatului." sqref="D2" xr:uid="{00000000-0002-0000-0000-000009000000}"/>
    <dataValidation allowBlank="1" showInputMessage="1" showErrorMessage="1" prompt="Selectați Da sau Nu pentru a indica dacă s-a trimis invitația." sqref="E2" xr:uid="{00000000-0002-0000-0000-00000A000000}"/>
    <dataValidation allowBlank="1" showInputMessage="1" showErrorMessage="1" prompt="Selectați răspunsul invitaților." sqref="F2" xr:uid="{00000000-0002-0000-0000-00000B000000}"/>
    <dataValidation allowBlank="1" showInputMessage="1" showErrorMessage="1" prompt="Selectați relația însoțitorilor. Adăugați mai multe rânduri dacă numărul este &gt; 2." sqref="H2" xr:uid="{00000000-0002-0000-0000-00000C000000}"/>
    <dataValidation allowBlank="1" showInputMessage="1" showErrorMessage="1" prompt="Introduceți numărul de însoțitori." sqref="G2" xr:uid="{00000000-0002-0000-0000-00000D000000}"/>
    <dataValidation allowBlank="1" showInputMessage="1" showErrorMessage="1" prompt="Introduceți numele însoțitorilor invitatului." sqref="I2" xr:uid="{00000000-0002-0000-0000-00000E000000}"/>
    <dataValidation allowBlank="1" showInputMessage="1" showErrorMessage="1" prompt="Introduceți adresa invitatului." sqref="J2" xr:uid="{00000000-0002-0000-0000-00000F000000}"/>
    <dataValidation allowBlank="1" showInputMessage="1" showErrorMessage="1" prompt="Introduceți localitatea adresei invitatului. " sqref="K2" xr:uid="{00000000-0002-0000-0000-000010000000}"/>
    <dataValidation allowBlank="1" showInputMessage="1" showErrorMessage="1" prompt="Introduceți județul adresei invitatului. " sqref="L2" xr:uid="{00000000-0002-0000-0000-000011000000}"/>
    <dataValidation allowBlank="1" showInputMessage="1" showErrorMessage="1" prompt="Introduceți codul poștal al adresei invitatului. " sqref="M2" xr:uid="{00000000-0002-0000-0000-000012000000}"/>
    <dataValidation allowBlank="1" showInputMessage="1" showErrorMessage="1" prompt="Introduceți numărul de telefon al invitatului." sqref="N2" xr:uid="{00000000-0002-0000-0000-000013000000}"/>
    <dataValidation allowBlank="1" showInputMessage="1" showErrorMessage="1" prompt="Introduceți adresa de e-mail a invitatului." sqref="O2" xr:uid="{00000000-0002-0000-0000-000014000000}"/>
    <dataValidation allowBlank="1" showInputMessage="1" showErrorMessage="1" prompt="Zilele rămase se actualizează automat în celula de mai jos" sqref="B3" xr:uid="{00000000-0002-0000-0000-000016000000}"/>
    <dataValidation allowBlank="1" showInputMessage="1" showErrorMessage="1" prompt="Numărul de persoane care nu vor participa la nuntă se actualizează automat în celula de mai jos" sqref="B7" xr:uid="{00000000-0002-0000-0000-000017000000}"/>
    <dataValidation allowBlank="1" showInputMessage="1" showErrorMessage="1" prompt="Confirmările restante se actualizează automat în celula de mai jos" sqref="B9" xr:uid="{00000000-0002-0000-0000-000018000000}"/>
    <dataValidation allowBlank="1" showInputMessage="1" showErrorMessage="1" prompt="Numărul de participanți la nuntă se actualizează automat în celula de mai jos" sqref="B5" xr:uid="{00000000-0002-0000-0000-000019000000}"/>
    <dataValidation type="list" errorStyle="warning" allowBlank="1" showInputMessage="1" showErrorMessage="1" error="Selectați Da sau Nu din listă. Selectați ANULARE, apăsați ALT+SĂGEATĂ ÎN JOS pentru opțiuni, apoi TASTA SĂGEATĂ ÎN JOS și ENTER pentru a selecta" sqref="E3:E18" xr:uid="{00000000-0002-0000-0000-00001A000000}">
      <formula1>"Da,Nu"</formula1>
    </dataValidation>
    <dataValidation type="list" errorStyle="warning" allowBlank="1" showInputMessage="1" showErrorMessage="1" error="Selectați opțiunea din listă. Selectați ANULARE, apăsați ALT+SĂGEATĂ ÎN JOS pentru opțiuni, apoi SĂGEATĂ ÎN JOS și ENTER pentru a selecta" sqref="F3:F18" xr:uid="{00000000-0002-0000-0000-00001B000000}">
      <formula1>"Da,Nu,Încerc"</formula1>
    </dataValidation>
    <dataValidation type="list" errorStyle="warning" allowBlank="1" showInputMessage="1" showErrorMessage="1" error="Selectați un invitat din listă. Selectați ANULARE, apăsați ALT+SĂGEATĂ ÎN JOS pentru opțiuni, apoi SĂGEATĂ ÎN JOS și ENTER pentru a selecta" sqref="H3:H18" xr:uid="{C1E59A1B-CF59-4EAC-BD05-91F266577896}">
      <formula1>"Singur,Partener,Rudă,Prieten,Altele"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11</vt:i4>
      </vt:variant>
    </vt:vector>
  </HeadingPairs>
  <TitlesOfParts>
    <vt:vector size="12" baseType="lpstr">
      <vt:lpstr>monitorizare invitații la nuntă</vt:lpstr>
      <vt:lpstr>Confirmare</vt:lpstr>
      <vt:lpstr>DataNunții</vt:lpstr>
      <vt:lpstr>'monitorizare invitații la nuntă'!Imprimare_titluri</vt:lpstr>
      <vt:lpstr>RegiuneTitluColoană1..B3.1</vt:lpstr>
      <vt:lpstr>RegiuneTitluColoană2..B5.1</vt:lpstr>
      <vt:lpstr>RegiuneTitluColoană3..B7.1</vt:lpstr>
      <vt:lpstr>RegiuneTitluColoană4..B9.1</vt:lpstr>
      <vt:lpstr>RegiuneTitluColoană5..B11.1</vt:lpstr>
      <vt:lpstr>Titlu1</vt:lpstr>
      <vt:lpstr>TotalConfirmări</vt:lpstr>
      <vt:lpstr>TotalTrimise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2018-11-21T09:48:34Z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