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600" windowHeight="11520"/>
  </bookViews>
  <sheets>
    <sheet name="COSTURI DE RENOVARE" sheetId="1" r:id="rId1"/>
  </sheets>
  <definedNames>
    <definedName name="_xlnm.Print_Titles" localSheetId="0">'COSTURI DE RENOVARE'!$3:$3</definedName>
    <definedName name="RegiuneTitluRând1..H28">'COSTURI DE RENOVARE'!$B$26</definedName>
    <definedName name="Slicer_Categorie">#N/A</definedName>
    <definedName name="TitluColoană1">Date[[#Headers],[Categorie]]</definedName>
  </definedNames>
  <calcPr calcId="179017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4" i="1"/>
  <c r="E25" i="1" l="1"/>
  <c r="F25" i="1"/>
  <c r="G26" i="1" l="1"/>
  <c r="G27" i="1" s="1"/>
  <c r="G28" i="1" s="1"/>
  <c r="H26" i="1"/>
  <c r="H27" i="1" s="1"/>
  <c r="H28" i="1" s="1"/>
  <c r="H25" i="1"/>
  <c r="G25" i="1"/>
</calcChain>
</file>

<file path=xl/sharedStrings.xml><?xml version="1.0" encoding="utf-8"?>
<sst xmlns="http://schemas.openxmlformats.org/spreadsheetml/2006/main" count="53" uniqueCount="47">
  <si>
    <t>FOAIE DE LUCRU COSTURI PENTRU RENOVAREA BUCĂTĂRIEI</t>
  </si>
  <si>
    <t>Categorie</t>
  </si>
  <si>
    <t>Dulapuri</t>
  </si>
  <si>
    <t>Aparate pentru curățenie</t>
  </si>
  <si>
    <t>Aparate pentru gătit</t>
  </si>
  <si>
    <t>Blaturi</t>
  </si>
  <si>
    <t>Uși</t>
  </si>
  <si>
    <t>Suplimentare</t>
  </si>
  <si>
    <t>Robinete</t>
  </si>
  <si>
    <t>Pardoseală</t>
  </si>
  <si>
    <t>Aparate pentru spălat</t>
  </si>
  <si>
    <t>Iluminare</t>
  </si>
  <si>
    <t>Frigidere</t>
  </si>
  <si>
    <t>Chiuvete</t>
  </si>
  <si>
    <t>Ventilație</t>
  </si>
  <si>
    <t>Pereți</t>
  </si>
  <si>
    <t>Ferestre</t>
  </si>
  <si>
    <t>Altele</t>
  </si>
  <si>
    <t>Total</t>
  </si>
  <si>
    <t>Subtotal</t>
  </si>
  <si>
    <t>Costuri neașteptate - adăugați 30%</t>
  </si>
  <si>
    <t>Elemente</t>
  </si>
  <si>
    <t>Dulapuri de bază: Modulare standard (cantitate în metri liniari)</t>
  </si>
  <si>
    <t>Dulapuri suspendate: Modulare standard (cantitate în metri liniari)</t>
  </si>
  <si>
    <t>Mașină de spălat vase: Standard</t>
  </si>
  <si>
    <t>Dispozitiv pentru gunoi: Standard</t>
  </si>
  <si>
    <t>Aragaz: Standard, inclus în mobilier</t>
  </si>
  <si>
    <t>Cuptor cu microunde: Standard</t>
  </si>
  <si>
    <t>Suprafață solidă (cantitate în metri liniari)</t>
  </si>
  <si>
    <t>Interior: Panouri furniruite</t>
  </si>
  <si>
    <t>Suplimentare: Apă fierbinte instant standard</t>
  </si>
  <si>
    <t>Suplimentare: Dispenser de săpun</t>
  </si>
  <si>
    <t>Robinet: Monobloc, standard</t>
  </si>
  <si>
    <t>Parchet laminat (cantitate în metri pătrați)</t>
  </si>
  <si>
    <t>Mașină de spălat: Standard</t>
  </si>
  <si>
    <t>Uscător: Standard</t>
  </si>
  <si>
    <t>Iluminare: Spot încastrat</t>
  </si>
  <si>
    <t>Frigider: Independent, de lux</t>
  </si>
  <si>
    <t>Chiuvetă dublă, din inox, de lux</t>
  </si>
  <si>
    <t>Hotă: Cu conductă, standard</t>
  </si>
  <si>
    <t>Plăci de fibră (cantitate în metri pătrați)</t>
  </si>
  <si>
    <t>Ușă glisantă</t>
  </si>
  <si>
    <t>Cantitate</t>
  </si>
  <si>
    <t>Costul estimat</t>
  </si>
  <si>
    <t>Costul efectiv</t>
  </si>
  <si>
    <t>Costul estimat total</t>
  </si>
  <si>
    <t>Costul efectiv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</si>
</sst>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lei-418]"/>
    <numFmt numFmtId="165" formatCode="#,##0\ [$lei-418]"/>
  </numFmts>
  <fonts count="4" x14ac:knownFonts="1">
    <font>
      <sz val="11"/>
      <color theme="1"/>
      <name val="Garamond"/>
      <family val="2"/>
      <scheme val="minor"/>
    </font>
    <font>
      <sz val="22"/>
      <color theme="3"/>
      <name val="Corbel"/>
      <family val="2"/>
      <scheme val="major"/>
    </font>
    <font>
      <sz val="11"/>
      <color theme="1"/>
      <name val="Garamond"/>
      <family val="2"/>
      <scheme val="minor"/>
    </font>
    <font>
      <sz val="11"/>
      <color theme="3"/>
      <name val="Garamond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 style="thin">
        <color theme="8"/>
      </left>
      <right/>
      <top/>
      <bottom/>
      <diagonal/>
    </border>
  </borders>
  <cellStyleXfs count="6">
    <xf numFmtId="0" fontId="0" fillId="0" borderId="0">
      <alignment wrapText="1"/>
    </xf>
    <xf numFmtId="0" fontId="3" fillId="0" borderId="0" applyNumberFormat="0" applyFill="0" applyProtection="0">
      <alignment horizontal="right"/>
    </xf>
    <xf numFmtId="1" fontId="2" fillId="0" borderId="0" applyFont="0" applyFill="0" applyBorder="0" applyProtection="0">
      <alignment horizontal="right"/>
    </xf>
    <xf numFmtId="164" fontId="2" fillId="0" borderId="0" applyFont="0" applyFill="0" applyBorder="0" applyProtection="0">
      <alignment horizontal="right"/>
    </xf>
    <xf numFmtId="165" fontId="2" fillId="2" borderId="0" applyFont="0" applyBorder="0" applyProtection="0">
      <alignment horizontal="right"/>
    </xf>
    <xf numFmtId="0" fontId="1" fillId="0" borderId="1">
      <alignment horizontal="left"/>
    </xf>
  </cellStyleXfs>
  <cellXfs count="11">
    <xf numFmtId="0" fontId="0" fillId="0" borderId="0" xfId="0">
      <alignment wrapText="1"/>
    </xf>
    <xf numFmtId="4" fontId="0" fillId="0" borderId="0" xfId="0" applyNumberFormat="1">
      <alignment wrapText="1"/>
    </xf>
    <xf numFmtId="0" fontId="1" fillId="0" borderId="1" xfId="5">
      <alignment horizontal="left"/>
    </xf>
    <xf numFmtId="1" fontId="0" fillId="0" borderId="0" xfId="2" applyFont="1">
      <alignment horizontal="right"/>
    </xf>
    <xf numFmtId="164" fontId="0" fillId="0" borderId="0" xfId="3" applyFont="1">
      <alignment horizontal="right"/>
    </xf>
    <xf numFmtId="165" fontId="0" fillId="2" borderId="0" xfId="4" applyFont="1">
      <alignment horizontal="right"/>
    </xf>
    <xf numFmtId="164" fontId="3" fillId="0" borderId="0" xfId="3" applyFont="1">
      <alignment horizontal="right"/>
    </xf>
    <xf numFmtId="164" fontId="0" fillId="0" borderId="0" xfId="0" applyNumberFormat="1">
      <alignment wrapText="1"/>
    </xf>
    <xf numFmtId="164" fontId="0" fillId="2" borderId="2" xfId="0" applyNumberFormat="1" applyFill="1" applyBorder="1">
      <alignment wrapText="1"/>
    </xf>
    <xf numFmtId="164" fontId="0" fillId="2" borderId="0" xfId="0" applyNumberFormat="1" applyFill="1" applyBorder="1">
      <alignment wrapText="1"/>
    </xf>
    <xf numFmtId="0" fontId="3" fillId="0" borderId="0" xfId="1">
      <alignment horizontal="right"/>
    </xf>
  </cellXfs>
  <cellStyles count="6">
    <cellStyle name="Monedă" xfId="3" builtinId="4" customBuiltin="1"/>
    <cellStyle name="Monedă [0]" xfId="4" builtinId="7" customBuiltin="1"/>
    <cellStyle name="Normal" xfId="0" builtinId="0" customBuiltin="1"/>
    <cellStyle name="Titlu" xfId="5" builtinId="15" customBuiltin="1"/>
    <cellStyle name="Titlu 1" xfId="1" builtinId="16" customBuiltin="1"/>
    <cellStyle name="Virgulă" xfId="2" builtinId="3" customBuiltin="1"/>
  </cellStyles>
  <dxfs count="6">
    <dxf>
      <numFmt numFmtId="4" formatCode="#,##0.0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b/>
        <color theme="1"/>
      </font>
      <border>
        <top style="double">
          <color theme="8"/>
        </top>
      </border>
    </dxf>
    <dxf>
      <font>
        <b/>
        <color theme="0"/>
      </font>
      <fill>
        <patternFill patternType="solid">
          <fgColor theme="8"/>
          <bgColor theme="8" tint="-0.24994659260841701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2" defaultTableStyle="TableStyleMedium2" defaultPivotStyle="PivotStyleLight16">
    <tableStyle name="Calculator de cost pentru renovarea bucătăriei" pivot="0" count="3">
      <tableStyleElement type="wholeTable" dxfId="5"/>
      <tableStyleElement type="headerRow" dxfId="4"/>
      <tableStyleElement type="totalRow" dxfId="3"/>
    </tableStyle>
    <tableStyle name="Category slicer" pivot="0" table="0" count="10">
      <tableStyleElement type="wholeTable" dxfId="2"/>
      <tableStyleElement type="headerRow" dxfId="1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 tint="-0.24994659260841701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Categ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3</xdr:row>
      <xdr:rowOff>9525</xdr:rowOff>
    </xdr:from>
    <xdr:to>
      <xdr:col>9</xdr:col>
      <xdr:colOff>3192975</xdr:colOff>
      <xdr:row>10</xdr:row>
      <xdr:rowOff>316125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2" name="Categorie" descr="Filter the worksheet by category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tegori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010775" y="1152525"/>
              <a:ext cx="3164400" cy="2973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o-RO" sz="1100"/>
                <a:t>Această formă reprezintă un slicer de tabel. Slicerele sunt acceptate în Excel sau versiuni mai recente.
Dacă forma a fost modificată într-o versiune anterioară de Excel sau dacă registrul de lucru a fost salvat în Excel 2007 sau o versiune anterioară, slicerul nu poate fi utilizat.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Categorie" sourceName="Categorie">
  <extLst>
    <x:ext xmlns:x15="http://schemas.microsoft.com/office/spreadsheetml/2010/11/main" uri="{2F2917AC-EB37-4324-AD4E-5DD8C200BD13}">
      <x15:tableSlicerCache tableId="1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Categorie" cache="Slicer_Categorie" caption="Categorie" columnCount="2" style="Category slicer" rowHeight="225425"/>
</slicers>
</file>

<file path=xl/tables/table1.xml><?xml version="1.0" encoding="utf-8"?>
<table xmlns="http://schemas.openxmlformats.org/spreadsheetml/2006/main" id="1" name="Date" displayName="Date" ref="B3:H25" totalsRowCount="1">
  <autoFilter ref="B3:H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Categorie" totalsRowLabel="Total"/>
    <tableColumn id="2" name="Elemente"/>
    <tableColumn id="3" name="Cantitate" totalsRowDxfId="0"/>
    <tableColumn id="4" name="Costul estimat" totalsRowFunction="sum"/>
    <tableColumn id="5" name="Costul efectiv" totalsRowFunction="sum"/>
    <tableColumn id="6" name="Costul estimat total" totalsRowFunction="sum">
      <calculatedColumnFormula>Date[[#This Row],[Cantitate]]*Date[[#This Row],[Costul estimat]]</calculatedColumnFormula>
    </tableColumn>
    <tableColumn id="7" name="Costul efectiv total" totalsRowFunction="sum">
      <calculatedColumnFormula>Date[[#This Row],[Cantitate]]*Date[[#This Row],[Costul efectiv]]</calculatedColumnFormula>
    </tableColumn>
  </tableColumns>
  <tableStyleInfo name="Calculator de cost pentru renovarea bucătăriei" showFirstColumn="0" showLastColumn="0" showRowStripes="1" showColumnStripes="1"/>
  <extLst>
    <ext xmlns:x14="http://schemas.microsoft.com/office/spreadsheetml/2009/9/main" uri="{504A1905-F514-4f6f-8877-14C23A59335A}">
      <x14:table altTextSummary="Introduceți Categoria, Elementele, Cantitatea, Costul estimat și Costul efectiv în acest tabel. Costul estimat și efectiv total este calculat automat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ganic">
  <a:themeElements>
    <a:clrScheme name="Kitchen remodel cost calculator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Kitchen remodel cost calculator">
      <a:majorFont>
        <a:latin typeface="Corbel"/>
        <a:ea typeface=""/>
        <a:cs typeface=""/>
      </a:majorFont>
      <a:minorFont>
        <a:latin typeface="Garamond"/>
        <a:ea typeface=""/>
        <a:cs typeface=""/>
      </a:minorFont>
    </a:fontScheme>
    <a:fmtScheme name="Organic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autoPageBreaks="0" fitToPage="1"/>
  </sheetPr>
  <dimension ref="B1:H28"/>
  <sheetViews>
    <sheetView showGridLines="0" tabSelected="1" zoomScaleNormal="100" workbookViewId="0"/>
  </sheetViews>
  <sheetFormatPr defaultColWidth="8.28515625" defaultRowHeight="30" customHeight="1" x14ac:dyDescent="0.25"/>
  <cols>
    <col min="1" max="1" width="2.7109375" customWidth="1"/>
    <col min="2" max="2" width="22" customWidth="1"/>
    <col min="3" max="3" width="35.7109375" customWidth="1"/>
    <col min="4" max="4" width="11.7109375" customWidth="1"/>
    <col min="5" max="8" width="18.7109375" customWidth="1"/>
    <col min="9" max="9" width="2.7109375" customWidth="1"/>
    <col min="10" max="10" width="50.7109375" customWidth="1"/>
    <col min="11" max="11" width="2.7109375" customWidth="1"/>
  </cols>
  <sheetData>
    <row r="1" spans="2:8" ht="45" customHeight="1" thickBot="1" x14ac:dyDescent="0.5">
      <c r="B1" s="2" t="s">
        <v>0</v>
      </c>
      <c r="C1" s="2"/>
      <c r="D1" s="2"/>
      <c r="E1" s="2"/>
      <c r="F1" s="2"/>
      <c r="G1" s="2"/>
      <c r="H1" s="2"/>
    </row>
    <row r="2" spans="2:8" ht="15" customHeight="1" x14ac:dyDescent="0.25"/>
    <row r="3" spans="2:8" ht="30" customHeight="1" x14ac:dyDescent="0.25">
      <c r="B3" t="s">
        <v>1</v>
      </c>
      <c r="C3" t="s">
        <v>21</v>
      </c>
      <c r="D3" t="s">
        <v>42</v>
      </c>
      <c r="E3" t="s">
        <v>43</v>
      </c>
      <c r="F3" t="s">
        <v>44</v>
      </c>
      <c r="G3" t="s">
        <v>45</v>
      </c>
      <c r="H3" t="s">
        <v>46</v>
      </c>
    </row>
    <row r="4" spans="2:8" ht="30" customHeight="1" x14ac:dyDescent="0.25">
      <c r="B4" t="s">
        <v>2</v>
      </c>
      <c r="C4" t="s">
        <v>22</v>
      </c>
      <c r="D4" s="3">
        <v>25</v>
      </c>
      <c r="E4" s="4">
        <v>5</v>
      </c>
      <c r="F4" s="4"/>
      <c r="G4" s="5">
        <f>Date[[#This Row],[Cantitate]]*Date[[#This Row],[Costul estimat]]</f>
        <v>125</v>
      </c>
      <c r="H4" s="5">
        <f>Date[[#This Row],[Cantitate]]*Date[[#This Row],[Costul efectiv]]</f>
        <v>0</v>
      </c>
    </row>
    <row r="5" spans="2:8" ht="30" customHeight="1" x14ac:dyDescent="0.25">
      <c r="B5" t="s">
        <v>2</v>
      </c>
      <c r="C5" t="s">
        <v>23</v>
      </c>
      <c r="D5" s="3">
        <v>25</v>
      </c>
      <c r="E5" s="4">
        <v>3.5</v>
      </c>
      <c r="F5" s="4"/>
      <c r="G5" s="5">
        <f>Date[[#This Row],[Cantitate]]*Date[[#This Row],[Costul estimat]]</f>
        <v>87.5</v>
      </c>
      <c r="H5" s="5">
        <f>Date[[#This Row],[Cantitate]]*Date[[#This Row],[Costul efectiv]]</f>
        <v>0</v>
      </c>
    </row>
    <row r="6" spans="2:8" ht="30" customHeight="1" x14ac:dyDescent="0.25">
      <c r="B6" t="s">
        <v>3</v>
      </c>
      <c r="C6" t="s">
        <v>24</v>
      </c>
      <c r="D6" s="3">
        <v>1</v>
      </c>
      <c r="E6" s="4">
        <v>250</v>
      </c>
      <c r="F6" s="4"/>
      <c r="G6" s="5">
        <f>Date[[#This Row],[Cantitate]]*Date[[#This Row],[Costul estimat]]</f>
        <v>250</v>
      </c>
      <c r="H6" s="5">
        <f>Date[[#This Row],[Cantitate]]*Date[[#This Row],[Costul efectiv]]</f>
        <v>0</v>
      </c>
    </row>
    <row r="7" spans="2:8" ht="30" customHeight="1" x14ac:dyDescent="0.25">
      <c r="B7" t="s">
        <v>3</v>
      </c>
      <c r="C7" t="s">
        <v>25</v>
      </c>
      <c r="D7" s="3">
        <v>1</v>
      </c>
      <c r="E7" s="4">
        <v>175</v>
      </c>
      <c r="F7" s="4"/>
      <c r="G7" s="5">
        <f>Date[[#This Row],[Cantitate]]*Date[[#This Row],[Costul estimat]]</f>
        <v>175</v>
      </c>
      <c r="H7" s="5">
        <f>Date[[#This Row],[Cantitate]]*Date[[#This Row],[Costul efectiv]]</f>
        <v>0</v>
      </c>
    </row>
    <row r="8" spans="2:8" ht="30" customHeight="1" x14ac:dyDescent="0.25">
      <c r="B8" t="s">
        <v>4</v>
      </c>
      <c r="C8" t="s">
        <v>26</v>
      </c>
      <c r="D8" s="3">
        <v>1</v>
      </c>
      <c r="E8" s="4">
        <v>375</v>
      </c>
      <c r="F8" s="4"/>
      <c r="G8" s="5">
        <f>Date[[#This Row],[Cantitate]]*Date[[#This Row],[Costul estimat]]</f>
        <v>375</v>
      </c>
      <c r="H8" s="5">
        <f>Date[[#This Row],[Cantitate]]*Date[[#This Row],[Costul efectiv]]</f>
        <v>0</v>
      </c>
    </row>
    <row r="9" spans="2:8" ht="30" customHeight="1" x14ac:dyDescent="0.25">
      <c r="B9" t="s">
        <v>4</v>
      </c>
      <c r="C9" t="s">
        <v>27</v>
      </c>
      <c r="D9" s="3">
        <v>1</v>
      </c>
      <c r="E9" s="4">
        <v>300</v>
      </c>
      <c r="F9" s="4"/>
      <c r="G9" s="5">
        <f>Date[[#This Row],[Cantitate]]*Date[[#This Row],[Costul estimat]]</f>
        <v>300</v>
      </c>
      <c r="H9" s="5">
        <f>Date[[#This Row],[Cantitate]]*Date[[#This Row],[Costul efectiv]]</f>
        <v>0</v>
      </c>
    </row>
    <row r="10" spans="2:8" ht="30" customHeight="1" x14ac:dyDescent="0.25">
      <c r="B10" t="s">
        <v>5</v>
      </c>
      <c r="C10" t="s">
        <v>28</v>
      </c>
      <c r="D10" s="3">
        <v>23</v>
      </c>
      <c r="E10" s="4">
        <v>10</v>
      </c>
      <c r="F10" s="4"/>
      <c r="G10" s="5">
        <f>Date[[#This Row],[Cantitate]]*Date[[#This Row],[Costul estimat]]</f>
        <v>230</v>
      </c>
      <c r="H10" s="5">
        <f>Date[[#This Row],[Cantitate]]*Date[[#This Row],[Costul efectiv]]</f>
        <v>0</v>
      </c>
    </row>
    <row r="11" spans="2:8" ht="30" customHeight="1" x14ac:dyDescent="0.25">
      <c r="B11" t="s">
        <v>6</v>
      </c>
      <c r="C11" t="s">
        <v>29</v>
      </c>
      <c r="D11" s="3">
        <v>1</v>
      </c>
      <c r="E11" s="4">
        <v>65</v>
      </c>
      <c r="F11" s="4"/>
      <c r="G11" s="5">
        <f>Date[[#This Row],[Cantitate]]*Date[[#This Row],[Costul estimat]]</f>
        <v>65</v>
      </c>
      <c r="H11" s="5">
        <f>Date[[#This Row],[Cantitate]]*Date[[#This Row],[Costul efectiv]]</f>
        <v>0</v>
      </c>
    </row>
    <row r="12" spans="2:8" ht="30" customHeight="1" x14ac:dyDescent="0.25">
      <c r="B12" t="s">
        <v>7</v>
      </c>
      <c r="C12" t="s">
        <v>30</v>
      </c>
      <c r="D12" s="3">
        <v>1</v>
      </c>
      <c r="E12" s="4">
        <v>120</v>
      </c>
      <c r="F12" s="4"/>
      <c r="G12" s="5">
        <f>Date[[#This Row],[Cantitate]]*Date[[#This Row],[Costul estimat]]</f>
        <v>120</v>
      </c>
      <c r="H12" s="5">
        <f>Date[[#This Row],[Cantitate]]*Date[[#This Row],[Costul efectiv]]</f>
        <v>0</v>
      </c>
    </row>
    <row r="13" spans="2:8" ht="30" customHeight="1" x14ac:dyDescent="0.25">
      <c r="B13" t="s">
        <v>7</v>
      </c>
      <c r="C13" t="s">
        <v>31</v>
      </c>
      <c r="D13" s="3">
        <v>1</v>
      </c>
      <c r="E13" s="4">
        <v>40</v>
      </c>
      <c r="F13" s="4"/>
      <c r="G13" s="5">
        <f>Date[[#This Row],[Cantitate]]*Date[[#This Row],[Costul estimat]]</f>
        <v>40</v>
      </c>
      <c r="H13" s="5">
        <f>Date[[#This Row],[Cantitate]]*Date[[#This Row],[Costul efectiv]]</f>
        <v>0</v>
      </c>
    </row>
    <row r="14" spans="2:8" ht="30" customHeight="1" x14ac:dyDescent="0.25">
      <c r="B14" t="s">
        <v>8</v>
      </c>
      <c r="C14" t="s">
        <v>32</v>
      </c>
      <c r="D14" s="3">
        <v>1</v>
      </c>
      <c r="E14" s="4">
        <v>130</v>
      </c>
      <c r="F14" s="4"/>
      <c r="G14" s="5">
        <f>Date[[#This Row],[Cantitate]]*Date[[#This Row],[Costul estimat]]</f>
        <v>130</v>
      </c>
      <c r="H14" s="5">
        <f>Date[[#This Row],[Cantitate]]*Date[[#This Row],[Costul efectiv]]</f>
        <v>0</v>
      </c>
    </row>
    <row r="15" spans="2:8" ht="30" customHeight="1" x14ac:dyDescent="0.25">
      <c r="B15" t="s">
        <v>9</v>
      </c>
      <c r="C15" t="s">
        <v>33</v>
      </c>
      <c r="D15" s="3">
        <v>165</v>
      </c>
      <c r="E15" s="4">
        <v>3.5</v>
      </c>
      <c r="F15" s="4"/>
      <c r="G15" s="5">
        <f>Date[[#This Row],[Cantitate]]*Date[[#This Row],[Costul estimat]]</f>
        <v>577.5</v>
      </c>
      <c r="H15" s="5">
        <f>Date[[#This Row],[Cantitate]]*Date[[#This Row],[Costul efectiv]]</f>
        <v>0</v>
      </c>
    </row>
    <row r="16" spans="2:8" ht="30" customHeight="1" x14ac:dyDescent="0.25">
      <c r="B16" t="s">
        <v>10</v>
      </c>
      <c r="C16" t="s">
        <v>34</v>
      </c>
      <c r="D16" s="3">
        <v>1</v>
      </c>
      <c r="E16" s="4">
        <v>500</v>
      </c>
      <c r="F16" s="4"/>
      <c r="G16" s="5">
        <f>Date[[#This Row],[Cantitate]]*Date[[#This Row],[Costul estimat]]</f>
        <v>500</v>
      </c>
      <c r="H16" s="5">
        <f>Date[[#This Row],[Cantitate]]*Date[[#This Row],[Costul efectiv]]</f>
        <v>0</v>
      </c>
    </row>
    <row r="17" spans="2:8" ht="30" customHeight="1" x14ac:dyDescent="0.25">
      <c r="B17" t="s">
        <v>10</v>
      </c>
      <c r="C17" t="s">
        <v>35</v>
      </c>
      <c r="D17" s="3">
        <v>1</v>
      </c>
      <c r="E17" s="4">
        <v>375</v>
      </c>
      <c r="F17" s="4"/>
      <c r="G17" s="5">
        <f>Date[[#This Row],[Cantitate]]*Date[[#This Row],[Costul estimat]]</f>
        <v>375</v>
      </c>
      <c r="H17" s="5">
        <f>Date[[#This Row],[Cantitate]]*Date[[#This Row],[Costul efectiv]]</f>
        <v>0</v>
      </c>
    </row>
    <row r="18" spans="2:8" ht="30" customHeight="1" x14ac:dyDescent="0.25">
      <c r="B18" t="s">
        <v>11</v>
      </c>
      <c r="C18" t="s">
        <v>36</v>
      </c>
      <c r="D18" s="3">
        <v>4</v>
      </c>
      <c r="E18" s="4">
        <v>35</v>
      </c>
      <c r="F18" s="4"/>
      <c r="G18" s="5">
        <f>Date[[#This Row],[Cantitate]]*Date[[#This Row],[Costul estimat]]</f>
        <v>140</v>
      </c>
      <c r="H18" s="5">
        <f>Date[[#This Row],[Cantitate]]*Date[[#This Row],[Costul efectiv]]</f>
        <v>0</v>
      </c>
    </row>
    <row r="19" spans="2:8" ht="30" customHeight="1" x14ac:dyDescent="0.25">
      <c r="B19" t="s">
        <v>12</v>
      </c>
      <c r="C19" t="s">
        <v>37</v>
      </c>
      <c r="D19" s="3">
        <v>1</v>
      </c>
      <c r="E19" s="4">
        <v>1200</v>
      </c>
      <c r="F19" s="4"/>
      <c r="G19" s="5">
        <f>Date[[#This Row],[Cantitate]]*Date[[#This Row],[Costul estimat]]</f>
        <v>1200</v>
      </c>
      <c r="H19" s="5">
        <f>Date[[#This Row],[Cantitate]]*Date[[#This Row],[Costul efectiv]]</f>
        <v>0</v>
      </c>
    </row>
    <row r="20" spans="2:8" ht="30" customHeight="1" x14ac:dyDescent="0.25">
      <c r="B20" t="s">
        <v>13</v>
      </c>
      <c r="C20" t="s">
        <v>38</v>
      </c>
      <c r="D20" s="3">
        <v>1</v>
      </c>
      <c r="E20" s="4">
        <v>125</v>
      </c>
      <c r="F20" s="4"/>
      <c r="G20" s="5">
        <f>Date[[#This Row],[Cantitate]]*Date[[#This Row],[Costul estimat]]</f>
        <v>125</v>
      </c>
      <c r="H20" s="5">
        <f>Date[[#This Row],[Cantitate]]*Date[[#This Row],[Costul efectiv]]</f>
        <v>0</v>
      </c>
    </row>
    <row r="21" spans="2:8" ht="30" customHeight="1" x14ac:dyDescent="0.25">
      <c r="B21" t="s">
        <v>14</v>
      </c>
      <c r="C21" t="s">
        <v>39</v>
      </c>
      <c r="D21" s="3">
        <v>1</v>
      </c>
      <c r="E21" s="4">
        <v>180</v>
      </c>
      <c r="F21" s="4"/>
      <c r="G21" s="5">
        <f>Date[[#This Row],[Cantitate]]*Date[[#This Row],[Costul estimat]]</f>
        <v>180</v>
      </c>
      <c r="H21" s="5">
        <f>Date[[#This Row],[Cantitate]]*Date[[#This Row],[Costul efectiv]]</f>
        <v>0</v>
      </c>
    </row>
    <row r="22" spans="2:8" ht="30" customHeight="1" x14ac:dyDescent="0.25">
      <c r="B22" t="s">
        <v>15</v>
      </c>
      <c r="C22" t="s">
        <v>40</v>
      </c>
      <c r="D22" s="3">
        <v>70</v>
      </c>
      <c r="E22" s="4">
        <v>2</v>
      </c>
      <c r="F22" s="4"/>
      <c r="G22" s="5">
        <f>Date[[#This Row],[Cantitate]]*Date[[#This Row],[Costul estimat]]</f>
        <v>140</v>
      </c>
      <c r="H22" s="5">
        <f>Date[[#This Row],[Cantitate]]*Date[[#This Row],[Costul efectiv]]</f>
        <v>0</v>
      </c>
    </row>
    <row r="23" spans="2:8" ht="30" customHeight="1" x14ac:dyDescent="0.25">
      <c r="B23" t="s">
        <v>16</v>
      </c>
      <c r="C23" t="s">
        <v>41</v>
      </c>
      <c r="D23" s="3">
        <v>2</v>
      </c>
      <c r="E23" s="4">
        <v>120</v>
      </c>
      <c r="F23" s="4"/>
      <c r="G23" s="5">
        <f>Date[[#This Row],[Cantitate]]*Date[[#This Row],[Costul estimat]]</f>
        <v>240</v>
      </c>
      <c r="H23" s="5">
        <f>Date[[#This Row],[Cantitate]]*Date[[#This Row],[Costul efectiv]]</f>
        <v>0</v>
      </c>
    </row>
    <row r="24" spans="2:8" ht="30" customHeight="1" x14ac:dyDescent="0.25">
      <c r="B24" t="s">
        <v>17</v>
      </c>
      <c r="D24" s="3"/>
      <c r="E24" s="4"/>
      <c r="F24" s="4"/>
      <c r="G24" s="5">
        <f>Date[[#This Row],[Cantitate]]*Date[[#This Row],[Costul estimat]]</f>
        <v>0</v>
      </c>
      <c r="H24" s="5">
        <f>Date[[#This Row],[Cantitate]]*Date[[#This Row],[Costul efectiv]]</f>
        <v>0</v>
      </c>
    </row>
    <row r="25" spans="2:8" ht="30" customHeight="1" x14ac:dyDescent="0.25">
      <c r="B25" t="s">
        <v>18</v>
      </c>
      <c r="D25" s="1"/>
      <c r="E25" s="7">
        <f>SUBTOTAL(109,Date[Costul estimat])</f>
        <v>4014</v>
      </c>
      <c r="F25" s="7">
        <f>SUBTOTAL(109,Date[Costul efectiv])</f>
        <v>0</v>
      </c>
      <c r="G25" s="8">
        <f>SUBTOTAL(109,Date[Costul estimat total])</f>
        <v>5375</v>
      </c>
      <c r="H25" s="9">
        <f>SUBTOTAL(109,Date[Costul efectiv total])</f>
        <v>0</v>
      </c>
    </row>
    <row r="26" spans="2:8" ht="30" customHeight="1" x14ac:dyDescent="0.25">
      <c r="B26" s="10" t="s">
        <v>19</v>
      </c>
      <c r="C26" s="10"/>
      <c r="D26" s="10"/>
      <c r="E26" s="10"/>
      <c r="F26" s="10"/>
      <c r="G26" s="6">
        <f>SUBTOTAL(109,Date[Costul estimat total])</f>
        <v>5375</v>
      </c>
      <c r="H26" s="6">
        <f>SUBTOTAL(109,Date[Costul efectiv total])</f>
        <v>0</v>
      </c>
    </row>
    <row r="27" spans="2:8" ht="30" customHeight="1" x14ac:dyDescent="0.25">
      <c r="B27" s="10" t="s">
        <v>20</v>
      </c>
      <c r="C27" s="10"/>
      <c r="D27" s="10"/>
      <c r="E27" s="10"/>
      <c r="F27" s="10"/>
      <c r="G27" s="6">
        <f>G26*0.3</f>
        <v>1612.5</v>
      </c>
      <c r="H27" s="6">
        <f>H26*0.3</f>
        <v>0</v>
      </c>
    </row>
    <row r="28" spans="2:8" ht="30" customHeight="1" x14ac:dyDescent="0.25">
      <c r="B28" s="10" t="s">
        <v>18</v>
      </c>
      <c r="C28" s="10"/>
      <c r="D28" s="10"/>
      <c r="E28" s="10"/>
      <c r="F28" s="10"/>
      <c r="G28" s="6">
        <f>SUM(G26:G27)</f>
        <v>6987.5</v>
      </c>
      <c r="H28" s="6">
        <f>SUM(H26:H27)</f>
        <v>0</v>
      </c>
    </row>
  </sheetData>
  <mergeCells count="3">
    <mergeCell ref="B26:F26"/>
    <mergeCell ref="B27:F27"/>
    <mergeCell ref="B28:F28"/>
  </mergeCells>
  <dataValidations count="19">
    <dataValidation allowBlank="1" showInputMessage="1" showErrorMessage="1" prompt="Creați un Calculator de cost pentru renovarea bucătăriei în această foaie de lucru. Introduceți detaliile renovării în Tabelul de date și utilizați slicerul din celula J4 pentru a filtra elementele după Categorie" sqref="A1"/>
    <dataValidation allowBlank="1" showInputMessage="1" showErrorMessage="1" prompt="Titlul acestei foi de lucru se află în această celulă" sqref="B1"/>
    <dataValidation allowBlank="1" showInputMessage="1" showErrorMessage="1" prompt="Introduceți categoria în această coloană, sub acest titlu" sqref="B3"/>
    <dataValidation allowBlank="1" showInputMessage="1" showErrorMessage="1" prompt="Introduceți elementele în această coloană, sub acest titlu" sqref="C3"/>
    <dataValidation allowBlank="1" showInputMessage="1" showErrorMessage="1" prompt="Introduceți cantitatea în această coloană, sub acest titlu" sqref="D3"/>
    <dataValidation allowBlank="1" showInputMessage="1" showErrorMessage="1" prompt="Introduceți costul estimat în această coloană, sub acest titlu" sqref="E3"/>
    <dataValidation allowBlank="1" showInputMessage="1" showErrorMessage="1" prompt="Introduceți costul efectiv în această coloană, sub acest titlu" sqref="F3"/>
    <dataValidation allowBlank="1" showInputMessage="1" showErrorMessage="1" prompt="Costul estimat total se calculează automat în această coloană, sub acest titlu" sqref="G3"/>
    <dataValidation allowBlank="1" showInputMessage="1" showErrorMessage="1" prompt="Costul efectiv total se calculează automat în această coloană, sub acest titlu" sqref="H3"/>
    <dataValidation allowBlank="1" showInputMessage="1" showErrorMessage="1" prompt="Slicerul de categorie pentru a filtra elementele după Categorie se află în această celulă" sqref="J4"/>
    <dataValidation allowBlank="1" showInputMessage="1" showErrorMessage="1" prompt="Subtotalurile se calculează automat în celulele de la dreapta" sqref="B26:F26"/>
    <dataValidation allowBlank="1" showInputMessage="1" showErrorMessage="1" prompt="Totalul este calculat automat" sqref="B28:F28"/>
    <dataValidation allowBlank="1" showInputMessage="1" showErrorMessage="1" prompt="Costurile neașteptate se calculează automat în celulele de la dreapta" sqref="B27:F27"/>
    <dataValidation allowBlank="1" showInputMessage="1" showErrorMessage="1" prompt="Subtotalul costurilor estimate se calculează automat în această celulă" sqref="G26"/>
    <dataValidation allowBlank="1" showInputMessage="1" showErrorMessage="1" prompt="Subtotalul costurilor efective se calculează automat în această celulă" sqref="H26"/>
    <dataValidation allowBlank="1" showInputMessage="1" showErrorMessage="1" prompt="30% din subtotalul costurilor efective se calculează automat în această celulă" sqref="H27"/>
    <dataValidation allowBlank="1" showInputMessage="1" showErrorMessage="1" prompt="30% din subtotalul costurilor estimate se calculează automat în această celulă" sqref="G27"/>
    <dataValidation allowBlank="1" showInputMessage="1" showErrorMessage="1" prompt="Totalul costurilor estimate se calculează automat în această celulă" sqref="G28"/>
    <dataValidation allowBlank="1" showInputMessage="1" showErrorMessage="1" prompt="Totalul costurilor efective se calculează automat în această celulă" sqref="H28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3</vt:i4>
      </vt:variant>
    </vt:vector>
  </HeadingPairs>
  <TitlesOfParts>
    <vt:vector size="4" baseType="lpstr">
      <vt:lpstr>COSTURI DE RENOVARE</vt:lpstr>
      <vt:lpstr>'COSTURI DE RENOVARE'!Imprimare_titluri</vt:lpstr>
      <vt:lpstr>RegiuneTitluRând1..H28</vt:lpstr>
      <vt:lpstr>TitluColoană1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tester</cp:lastModifiedBy>
  <dcterms:created xsi:type="dcterms:W3CDTF">2017-06-29T04:19:40Z</dcterms:created>
  <dcterms:modified xsi:type="dcterms:W3CDTF">2018-05-08T07:12:49Z</dcterms:modified>
</cp:coreProperties>
</file>