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1"/>
  <workbookPr codeName="ThisWorkbook"/>
  <mc:AlternateContent xmlns:mc="http://schemas.openxmlformats.org/markup-compatibility/2006">
    <mc:Choice Requires="x15">
      <x15ac:absPath xmlns:x15ac="http://schemas.microsoft.com/office/spreadsheetml/2010/11/ac" url="\\10.20.1.30\Phases6\Accounts\Template\O16_Template\20181024_Accessibility_Word_Excel_Win32_Q2_Batch6\04_PreDTP_Done\ro-RO\"/>
    </mc:Choice>
  </mc:AlternateContent>
  <bookViews>
    <workbookView xWindow="0" yWindow="0" windowWidth="28800" windowHeight="14025" xr2:uid="{00000000-000D-0000-FFFF-FFFF00000000}"/>
  </bookViews>
  <sheets>
    <sheet name="Foaie de pontaj pentru angajați" sheetId="1" r:id="rId1"/>
    <sheet name="Căutare_ZiSăptămână" sheetId="2" r:id="rId2"/>
  </sheets>
  <definedNames>
    <definedName name="_3_8">'Foaie de pontaj pentru angajați'!$I$7:$N$7</definedName>
    <definedName name="Dată_Sfârșit">'Foaie de pontaj pentru angajați'!$E$4</definedName>
    <definedName name="O_Zi">'Foaie de pontaj pentru angajați'!$H$7</definedName>
    <definedName name="RegiuneTitluColoană1..G21.1">'Foaie de pontaj pentru angajați'!$B$8</definedName>
    <definedName name="RegiuneTitluColoană10..Y21.1">'Foaie de pontaj pentru angajați'!$W$6</definedName>
    <definedName name="RegiuneTitluColoană11..Z35.1">'Foaie de pontaj pentru angajați'!$Y$33:$Y$34</definedName>
    <definedName name="RegiuneTitluColoană2..N21.1">'Foaie de pontaj pentru angajați'!$H$7</definedName>
    <definedName name="RegiuneTitluColoană3..O21.1">'Foaie de pontaj pentru angajați'!$O$6</definedName>
    <definedName name="RegiuneTitluColoană4..V21.1">'Foaie de pontaj pentru angajați'!$P$7</definedName>
    <definedName name="RegiuneTitluColoană5..Y21.1">'Foaie de pontaj pentru angajați'!$W$6:$W$7</definedName>
    <definedName name="RegiuneTitluColoană6..G32.1">'Foaie de pontaj pentru angajați'!$B$25</definedName>
    <definedName name="RegiuneTitluColoană7..N32.1">'Foaie de pontaj pentru angajați'!$H$25</definedName>
    <definedName name="RegiuneTitluColoană8..O32.1">'Foaie de pontaj pentru angajați'!$O$24:$O$25</definedName>
    <definedName name="RegiuneTitluColoană9..V32.1">'Foaie de pontaj pentru angajați'!$P$24</definedName>
    <definedName name="RegiuneTitluRând1..E4">'Foaie de pontaj pentru angajați'!$B$4:$D$4</definedName>
    <definedName name="RegiuneTitluRând2..X35.1">'Foaie de pontaj pentru angajați'!$B$33:$G$33</definedName>
    <definedName name="RegiuneTitluRând3..Y22">'Foaie de pontaj pentru angajați'!$B$22:$G$22</definedName>
    <definedName name="RegiuneTitluRând4..E36">'Foaie de pontaj pentru angajați'!$B$36:$D$36</definedName>
    <definedName name="RegiuneTitluRând5..I36">'Foaie de pontaj pentru angajați'!$G$36:$H$36</definedName>
    <definedName name="RegiuneTitluRând6..R36">'Foaie de pontaj pentru angajați'!$P$36:$Q$36</definedName>
    <definedName name="ROUND">'Foaie de pontaj pentru angajați'!$H$34</definedName>
    <definedName name="Săptămâna_1_Normale">'Foaie de pontaj pentru angajați'!$H$9:$N$21</definedName>
    <definedName name="Săptămâna_1_Suplim">'Foaie de pontaj pentru angajați'!$H$25:$N$32</definedName>
    <definedName name="Săptămâna_2_Normale">'Foaie de pontaj pentru angajați'!$P$9:$V$21</definedName>
    <definedName name="Săptămâna_2_Suplim">'Foaie de pontaj pentru angajați'!$P$26:$V$32</definedName>
    <definedName name="Total_Toate_Orele">'Foaie de pontaj pentru angajați'!$Z$35</definedName>
    <definedName name="_xlnm.Print_Area" localSheetId="0">'Foaie de pontaj pentru angajați'!$B$1:$Z$36</definedName>
  </definedNames>
  <calcPr calcId="162913"/>
</workbook>
</file>

<file path=xl/calcChain.xml><?xml version="1.0" encoding="utf-8"?>
<calcChain xmlns="http://schemas.openxmlformats.org/spreadsheetml/2006/main">
  <c r="N33" i="1" l="1"/>
  <c r="M33" i="1"/>
  <c r="L33" i="1"/>
  <c r="K33" i="1"/>
  <c r="J33" i="1"/>
  <c r="I33" i="1"/>
  <c r="H33" i="1"/>
  <c r="H24" i="1" l="1"/>
  <c r="N24" i="1"/>
  <c r="M24" i="1"/>
  <c r="L24" i="1"/>
  <c r="L25" i="1" s="1"/>
  <c r="K24" i="1"/>
  <c r="J24" i="1"/>
  <c r="J25" i="1" s="1"/>
  <c r="I24" i="1"/>
  <c r="I25" i="1" s="1"/>
  <c r="K25" i="1"/>
  <c r="V24" i="1"/>
  <c r="V25" i="1" s="1"/>
  <c r="U24" i="1"/>
  <c r="U25" i="1" s="1"/>
  <c r="T24" i="1"/>
  <c r="T25" i="1" s="1"/>
  <c r="S24" i="1"/>
  <c r="S25" i="1" s="1"/>
  <c r="R24" i="1"/>
  <c r="R25" i="1" s="1"/>
  <c r="Q24" i="1"/>
  <c r="Q25" i="1" s="1"/>
  <c r="P24" i="1"/>
  <c r="P25" i="1" s="1"/>
  <c r="N25" i="1"/>
  <c r="M25" i="1"/>
  <c r="H25" i="1"/>
  <c r="H8" i="1" l="1"/>
  <c r="V7" i="1" l="1"/>
  <c r="E4" i="1" s="1"/>
  <c r="U7" i="1"/>
  <c r="U8" i="1" s="1"/>
  <c r="T7" i="1"/>
  <c r="T8" i="1" s="1"/>
  <c r="S7" i="1"/>
  <c r="S8" i="1" s="1"/>
  <c r="R7" i="1"/>
  <c r="R8" i="1" s="1"/>
  <c r="Q7" i="1"/>
  <c r="Q8" i="1" s="1"/>
  <c r="P7" i="1"/>
  <c r="P8" i="1" s="1"/>
  <c r="N7" i="1"/>
  <c r="N8" i="1" s="1"/>
  <c r="M7" i="1"/>
  <c r="M8" i="1" s="1"/>
  <c r="L7" i="1"/>
  <c r="L8" i="1" s="1"/>
  <c r="K7" i="1"/>
  <c r="K8" i="1" s="1"/>
  <c r="J7" i="1"/>
  <c r="J8" i="1" s="1"/>
  <c r="I7" i="1"/>
  <c r="I8" i="1" s="1"/>
  <c r="O9" i="1"/>
  <c r="W9" i="1"/>
  <c r="O10" i="1"/>
  <c r="W10" i="1"/>
  <c r="O11" i="1"/>
  <c r="W11" i="1"/>
  <c r="O12" i="1"/>
  <c r="W12" i="1"/>
  <c r="O13" i="1"/>
  <c r="W13" i="1"/>
  <c r="O14" i="1"/>
  <c r="W14" i="1"/>
  <c r="O15" i="1"/>
  <c r="W15" i="1"/>
  <c r="O16" i="1"/>
  <c r="W16" i="1"/>
  <c r="O17" i="1"/>
  <c r="W17" i="1"/>
  <c r="O18" i="1"/>
  <c r="W18" i="1"/>
  <c r="O19" i="1"/>
  <c r="W19" i="1"/>
  <c r="O20" i="1"/>
  <c r="W20" i="1"/>
  <c r="O21" i="1"/>
  <c r="W21" i="1"/>
  <c r="W26" i="1"/>
  <c r="O26" i="1"/>
  <c r="W27" i="1"/>
  <c r="O27" i="1"/>
  <c r="W28" i="1"/>
  <c r="O28" i="1"/>
  <c r="W29" i="1"/>
  <c r="O29" i="1"/>
  <c r="W30" i="1"/>
  <c r="O30" i="1"/>
  <c r="W31" i="1"/>
  <c r="O31" i="1"/>
  <c r="W32" i="1"/>
  <c r="O32" i="1"/>
  <c r="P33" i="1"/>
  <c r="Q33" i="1"/>
  <c r="Q35" i="1" s="1"/>
  <c r="R33" i="1"/>
  <c r="R35" i="1" s="1"/>
  <c r="S33" i="1"/>
  <c r="S35" i="1" s="1"/>
  <c r="T33" i="1"/>
  <c r="T35" i="1" s="1"/>
  <c r="U33" i="1"/>
  <c r="V33" i="1"/>
  <c r="V35" i="1" s="1"/>
  <c r="I35" i="1"/>
  <c r="J35" i="1"/>
  <c r="K35" i="1"/>
  <c r="L35" i="1"/>
  <c r="M35" i="1"/>
  <c r="N35" i="1"/>
  <c r="U35" i="1"/>
  <c r="H35" i="1"/>
  <c r="H22" i="1"/>
  <c r="I22" i="1"/>
  <c r="J22" i="1"/>
  <c r="K22" i="1"/>
  <c r="L22" i="1"/>
  <c r="M22" i="1"/>
  <c r="N22" i="1"/>
  <c r="P22" i="1"/>
  <c r="Q22" i="1"/>
  <c r="R22" i="1"/>
  <c r="S22" i="1"/>
  <c r="T22" i="1"/>
  <c r="U22" i="1"/>
  <c r="V22" i="1"/>
  <c r="X21" i="1" l="1"/>
  <c r="X19" i="1"/>
  <c r="X17" i="1"/>
  <c r="X9" i="1"/>
  <c r="X32" i="1"/>
  <c r="X31" i="1"/>
  <c r="X16" i="1"/>
  <c r="X10" i="1"/>
  <c r="X28" i="1"/>
  <c r="X13" i="1"/>
  <c r="X18" i="1"/>
  <c r="X14" i="1"/>
  <c r="X29" i="1"/>
  <c r="X11" i="1"/>
  <c r="X26" i="1"/>
  <c r="W22" i="1"/>
  <c r="W33" i="1"/>
  <c r="W34" i="1" s="1"/>
  <c r="W35" i="1" s="1"/>
  <c r="X20" i="1"/>
  <c r="X15" i="1"/>
  <c r="X12" i="1"/>
  <c r="X30" i="1"/>
  <c r="X27" i="1"/>
  <c r="V8" i="1"/>
  <c r="O22" i="1"/>
  <c r="P35" i="1"/>
  <c r="O33" i="1"/>
  <c r="O34" i="1" s="1"/>
  <c r="O35" i="1" s="1"/>
  <c r="X33" i="1" l="1"/>
  <c r="X34" i="1" s="1"/>
  <c r="X35" i="1" s="1"/>
  <c r="X22" i="1"/>
  <c r="Y35" i="1" l="1"/>
  <c r="Z35" i="1"/>
</calcChain>
</file>

<file path=xl/sharedStrings.xml><?xml version="1.0" encoding="utf-8"?>
<sst xmlns="http://schemas.openxmlformats.org/spreadsheetml/2006/main" count="47" uniqueCount="39">
  <si>
    <t>FOAIE DE PONTAJ PENTRU ANGAJAȚI</t>
  </si>
  <si>
    <t>Data de sfârșit a statului de plată</t>
  </si>
  <si>
    <t>ORE NORMALE:</t>
  </si>
  <si>
    <t>Activitate</t>
  </si>
  <si>
    <t xml:space="preserve">Total ore normale   </t>
  </si>
  <si>
    <t>ORE SUPLIMENTARE:</t>
  </si>
  <si>
    <t xml:space="preserve">Total ore suplimentare     </t>
  </si>
  <si>
    <t xml:space="preserve">Compensație pentru orele suplimentare     </t>
  </si>
  <si>
    <t xml:space="preserve">Ore suplimentare plătite     </t>
  </si>
  <si>
    <t xml:space="preserve">Angajat </t>
  </si>
  <si>
    <t>Loc</t>
  </si>
  <si>
    <t>Număr comandă de lucru</t>
  </si>
  <si>
    <t>Data:</t>
  </si>
  <si>
    <t>Descriere activitate</t>
  </si>
  <si>
    <t>Nume angajat</t>
  </si>
  <si>
    <t>Număr angajat</t>
  </si>
  <si>
    <t>Denumirea funcției</t>
  </si>
  <si>
    <t>Nr. funcție</t>
  </si>
  <si>
    <t xml:space="preserve">Supervizor </t>
  </si>
  <si>
    <t>Total
ore normale
săptămâna 1</t>
  </si>
  <si>
    <t>Ore suplimentare săptămâna 1</t>
  </si>
  <si>
    <t>Selectați Da în celula din dreapta, dacă este necesară 
autorizarea pentru ore suplimentare</t>
  </si>
  <si>
    <t>Total
ore normale
săptămâna 2</t>
  </si>
  <si>
    <t>Ore suplimentare săptămâna 2</t>
  </si>
  <si>
    <t>Total
ore
normale</t>
  </si>
  <si>
    <t>Total ore suplimentare</t>
  </si>
  <si>
    <t>Stat de plată
(folosiți doar
codul de plată)</t>
  </si>
  <si>
    <t>Cod
ore suplimentare</t>
  </si>
  <si>
    <t>Total
normale
lucrate</t>
  </si>
  <si>
    <t>Total
normale
plătite</t>
  </si>
  <si>
    <t>Număr
zi</t>
  </si>
  <si>
    <t>Inițială
zi</t>
  </si>
  <si>
    <t>Dum</t>
  </si>
  <si>
    <t>Lun</t>
  </si>
  <si>
    <t>Mar</t>
  </si>
  <si>
    <t>Mie</t>
  </si>
  <si>
    <t>Joi</t>
  </si>
  <si>
    <t>Vin</t>
  </si>
  <si>
    <t>Sâm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</si>
</sst>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69" formatCode="[$-418]d\ mmmm\ yyyy;@"/>
    <numFmt numFmtId="170" formatCode="d/m"/>
  </numFmts>
  <fonts count="25" x14ac:knownFonts="1">
    <font>
      <sz val="11"/>
      <name val="Arial Narrow"/>
      <family val="2"/>
      <scheme val="minor"/>
    </font>
    <font>
      <sz val="11"/>
      <color theme="1"/>
      <name val="Arial Narrow"/>
      <family val="2"/>
      <scheme val="minor"/>
    </font>
    <font>
      <sz val="8"/>
      <name val="Tms Rmn"/>
    </font>
    <font>
      <sz val="8"/>
      <name val="Arial Narrow"/>
      <family val="2"/>
      <scheme val="minor"/>
    </font>
    <font>
      <b/>
      <sz val="8"/>
      <name val="Arial Narrow"/>
      <family val="2"/>
      <scheme val="minor"/>
    </font>
    <font>
      <b/>
      <sz val="14"/>
      <color theme="3"/>
      <name val="Arial"/>
      <family val="2"/>
      <scheme val="major"/>
    </font>
    <font>
      <b/>
      <sz val="13"/>
      <color theme="3"/>
      <name val="Arial Narrow"/>
      <family val="2"/>
      <scheme val="minor"/>
    </font>
    <font>
      <b/>
      <sz val="11"/>
      <color theme="3"/>
      <name val="Arial Narrow"/>
      <family val="2"/>
      <scheme val="minor"/>
    </font>
    <font>
      <i/>
      <sz val="11"/>
      <color theme="1" tint="0.34998626667073579"/>
      <name val="Arial Narrow"/>
      <family val="2"/>
      <scheme val="minor"/>
    </font>
    <font>
      <sz val="11"/>
      <name val="Tms Rmn"/>
    </font>
    <font>
      <b/>
      <sz val="11"/>
      <name val="Arial"/>
      <family val="2"/>
      <scheme val="major"/>
    </font>
    <font>
      <b/>
      <sz val="11"/>
      <name val="Arial Narrow"/>
      <family val="2"/>
      <scheme val="minor"/>
    </font>
    <font>
      <sz val="18"/>
      <color theme="3"/>
      <name val="Arial"/>
      <family val="2"/>
      <scheme val="major"/>
    </font>
    <font>
      <b/>
      <sz val="15"/>
      <color theme="3"/>
      <name val="Arial Narrow"/>
      <family val="2"/>
      <scheme val="minor"/>
    </font>
    <font>
      <sz val="11"/>
      <color rgb="FF006100"/>
      <name val="Arial Narrow"/>
      <family val="2"/>
      <scheme val="minor"/>
    </font>
    <font>
      <sz val="11"/>
      <color rgb="FF9C0006"/>
      <name val="Arial Narrow"/>
      <family val="2"/>
      <scheme val="minor"/>
    </font>
    <font>
      <sz val="11"/>
      <color rgb="FF9C5700"/>
      <name val="Arial Narrow"/>
      <family val="2"/>
      <scheme val="minor"/>
    </font>
    <font>
      <sz val="11"/>
      <color rgb="FF3F3F76"/>
      <name val="Arial Narrow"/>
      <family val="2"/>
      <scheme val="minor"/>
    </font>
    <font>
      <b/>
      <sz val="11"/>
      <color rgb="FF3F3F3F"/>
      <name val="Arial Narrow"/>
      <family val="2"/>
      <scheme val="minor"/>
    </font>
    <font>
      <b/>
      <sz val="11"/>
      <color rgb="FFFA7D00"/>
      <name val="Arial Narrow"/>
      <family val="2"/>
      <scheme val="minor"/>
    </font>
    <font>
      <sz val="11"/>
      <color rgb="FFFA7D00"/>
      <name val="Arial Narrow"/>
      <family val="2"/>
      <scheme val="minor"/>
    </font>
    <font>
      <b/>
      <sz val="11"/>
      <color theme="0"/>
      <name val="Arial Narrow"/>
      <family val="2"/>
      <scheme val="minor"/>
    </font>
    <font>
      <sz val="11"/>
      <color rgb="FFFF0000"/>
      <name val="Arial Narrow"/>
      <family val="2"/>
      <scheme val="minor"/>
    </font>
    <font>
      <b/>
      <sz val="11"/>
      <color theme="1"/>
      <name val="Arial Narrow"/>
      <family val="2"/>
      <scheme val="minor"/>
    </font>
    <font>
      <sz val="11"/>
      <color theme="0"/>
      <name val="Arial Narrow"/>
      <family val="2"/>
      <scheme val="minor"/>
    </font>
  </fonts>
  <fills count="37">
    <fill>
      <patternFill patternType="none"/>
    </fill>
    <fill>
      <patternFill patternType="gray125"/>
    </fill>
    <fill>
      <patternFill patternType="solid">
        <fgColor indexed="46"/>
        <bgColor indexed="64"/>
      </patternFill>
    </fill>
    <fill>
      <patternFill patternType="lightUp"/>
    </fill>
    <fill>
      <patternFill patternType="solid">
        <fgColor theme="3" tint="0.79998168889431442"/>
        <bgColor indexed="64"/>
      </patternFill>
    </fill>
    <fill>
      <patternFill patternType="solid">
        <fgColor theme="0" tint="-4.9989318521683403E-2"/>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2">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right/>
      <top/>
      <bottom style="thick">
        <color theme="4" tint="-0.24994659260841701"/>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xf numFmtId="167" fontId="9" fillId="0" borderId="0" applyFill="0" applyBorder="0" applyAlignment="0" applyProtection="0"/>
    <xf numFmtId="165" fontId="9" fillId="0" borderId="0" applyFill="0" applyBorder="0" applyAlignment="0" applyProtection="0"/>
    <xf numFmtId="166" fontId="9" fillId="0" borderId="0" applyFill="0" applyBorder="0" applyAlignment="0" applyProtection="0"/>
    <xf numFmtId="164" fontId="9" fillId="0" borderId="0" applyFill="0" applyBorder="0" applyAlignment="0" applyProtection="0"/>
    <xf numFmtId="9" fontId="9" fillId="0" borderId="0" applyFill="0" applyBorder="0" applyAlignment="0" applyProtection="0"/>
    <xf numFmtId="0" fontId="6" fillId="0" borderId="40" applyNumberFormat="0" applyFill="0" applyAlignment="0" applyProtection="0"/>
    <xf numFmtId="0" fontId="7" fillId="0" borderId="39" applyNumberFormat="0" applyFill="0" applyAlignment="0" applyProtection="0"/>
    <xf numFmtId="0" fontId="9" fillId="6" borderId="38" applyNumberFormat="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13" fillId="0" borderId="46" applyNumberFormat="0" applyFill="0" applyAlignment="0" applyProtection="0"/>
    <xf numFmtId="0" fontId="7"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xf numFmtId="0" fontId="17" fillId="10" borderId="47" applyNumberFormat="0" applyAlignment="0" applyProtection="0"/>
    <xf numFmtId="0" fontId="18" fillId="11" borderId="48" applyNumberFormat="0" applyAlignment="0" applyProtection="0"/>
    <xf numFmtId="0" fontId="19" fillId="11" borderId="47" applyNumberFormat="0" applyAlignment="0" applyProtection="0"/>
    <xf numFmtId="0" fontId="20" fillId="0" borderId="49" applyNumberFormat="0" applyFill="0" applyAlignment="0" applyProtection="0"/>
    <xf numFmtId="0" fontId="21" fillId="12" borderId="50" applyNumberFormat="0" applyAlignment="0" applyProtection="0"/>
    <xf numFmtId="0" fontId="22" fillId="0" borderId="0" applyNumberFormat="0" applyFill="0" applyBorder="0" applyAlignment="0" applyProtection="0"/>
    <xf numFmtId="0" fontId="23" fillId="0" borderId="51" applyNumberFormat="0" applyFill="0" applyAlignment="0" applyProtection="0"/>
    <xf numFmtId="0" fontId="2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113">
    <xf numFmtId="0" fontId="0" fillId="0" borderId="0" xfId="0"/>
    <xf numFmtId="168" fontId="4" fillId="0" borderId="0" xfId="0" applyNumberFormat="1" applyFont="1" applyBorder="1" applyAlignment="1">
      <alignment horizontal="center" vertical="center"/>
    </xf>
    <xf numFmtId="168" fontId="3" fillId="0" borderId="0" xfId="0" applyNumberFormat="1" applyFont="1" applyAlignment="1">
      <alignment vertical="center"/>
    </xf>
    <xf numFmtId="1" fontId="11" fillId="4" borderId="7" xfId="0" quotePrefix="1" applyNumberFormat="1" applyFont="1" applyFill="1" applyBorder="1" applyAlignment="1">
      <alignment horizontal="center" vertical="center"/>
    </xf>
    <xf numFmtId="1" fontId="11" fillId="4" borderId="7" xfId="0" applyNumberFormat="1" applyFont="1" applyFill="1" applyBorder="1" applyAlignment="1">
      <alignment horizontal="center" vertical="center"/>
    </xf>
    <xf numFmtId="168" fontId="11" fillId="4" borderId="7" xfId="0" applyNumberFormat="1" applyFont="1" applyFill="1" applyBorder="1" applyAlignment="1">
      <alignment horizontal="center" vertical="center"/>
    </xf>
    <xf numFmtId="168" fontId="11" fillId="4" borderId="7" xfId="0" applyNumberFormat="1" applyFont="1" applyFill="1" applyBorder="1" applyAlignment="1" applyProtection="1">
      <alignment horizontal="center" vertical="center"/>
    </xf>
    <xf numFmtId="168" fontId="11" fillId="4" borderId="35" xfId="0" applyNumberFormat="1" applyFont="1" applyFill="1" applyBorder="1" applyAlignment="1" applyProtection="1">
      <alignment horizontal="center" vertical="center"/>
    </xf>
    <xf numFmtId="168" fontId="11" fillId="4" borderId="36" xfId="0" applyNumberFormat="1" applyFont="1" applyFill="1" applyBorder="1" applyAlignment="1" applyProtection="1">
      <alignment horizontal="center" vertical="center"/>
    </xf>
    <xf numFmtId="0" fontId="11" fillId="0" borderId="0" xfId="0" applyFont="1" applyAlignment="1">
      <alignment horizontal="center" vertical="center"/>
    </xf>
    <xf numFmtId="168" fontId="11" fillId="0" borderId="0" xfId="0" applyNumberFormat="1" applyFont="1" applyAlignment="1">
      <alignment horizontal="center" vertical="center"/>
    </xf>
    <xf numFmtId="168" fontId="11" fillId="0" borderId="0" xfId="0" applyNumberFormat="1" applyFont="1" applyBorder="1" applyAlignment="1">
      <alignment horizontal="center" vertical="center"/>
    </xf>
    <xf numFmtId="168" fontId="11" fillId="0" borderId="7" xfId="0" applyNumberFormat="1" applyFont="1" applyBorder="1" applyAlignment="1">
      <alignment horizontal="center" vertical="center"/>
    </xf>
    <xf numFmtId="168" fontId="11" fillId="0" borderId="0" xfId="0" applyNumberFormat="1" applyFont="1" applyAlignment="1">
      <alignment vertical="center"/>
    </xf>
    <xf numFmtId="0" fontId="11" fillId="0" borderId="0" xfId="0" applyFont="1" applyAlignment="1">
      <alignment vertical="center"/>
    </xf>
    <xf numFmtId="168" fontId="11" fillId="0" borderId="0" xfId="0" applyNumberFormat="1" applyFont="1"/>
    <xf numFmtId="0" fontId="11" fillId="0" borderId="0" xfId="0" applyFont="1"/>
    <xf numFmtId="168" fontId="11" fillId="0" borderId="0" xfId="0" applyNumberFormat="1" applyFont="1" applyBorder="1" applyAlignment="1">
      <alignment vertical="center"/>
    </xf>
    <xf numFmtId="0" fontId="0" fillId="0" borderId="0" xfId="0" applyFont="1"/>
    <xf numFmtId="1" fontId="11" fillId="0" borderId="10" xfId="0" applyNumberFormat="1" applyFont="1" applyFill="1" applyBorder="1" applyAlignment="1" applyProtection="1">
      <alignment horizontal="center" vertical="center"/>
      <protection locked="0"/>
    </xf>
    <xf numFmtId="1" fontId="11" fillId="0" borderId="11" xfId="0" applyNumberFormat="1" applyFont="1" applyBorder="1" applyAlignment="1" applyProtection="1">
      <alignment horizontal="center" vertical="center"/>
      <protection locked="0"/>
    </xf>
    <xf numFmtId="1" fontId="11" fillId="0" borderId="11" xfId="0" applyNumberFormat="1" applyFont="1" applyFill="1" applyBorder="1" applyAlignment="1" applyProtection="1">
      <alignment horizontal="center" vertical="center"/>
      <protection locked="0"/>
    </xf>
    <xf numFmtId="168" fontId="11" fillId="0" borderId="11" xfId="0" applyNumberFormat="1" applyFont="1" applyBorder="1" applyAlignment="1" applyProtection="1">
      <alignment horizontal="center" vertical="center"/>
      <protection locked="0"/>
    </xf>
    <xf numFmtId="39" fontId="0" fillId="0" borderId="12" xfId="0" applyNumberFormat="1" applyFont="1" applyFill="1" applyBorder="1" applyAlignment="1" applyProtection="1">
      <alignment horizontal="center" vertical="center"/>
      <protection locked="0"/>
    </xf>
    <xf numFmtId="2" fontId="0" fillId="0" borderId="10" xfId="0" applyNumberFormat="1" applyFont="1" applyFill="1" applyBorder="1" applyAlignment="1" applyProtection="1">
      <alignment horizontal="center" vertical="center"/>
      <protection locked="0"/>
    </xf>
    <xf numFmtId="2" fontId="0" fillId="0" borderId="13" xfId="0" applyNumberFormat="1" applyFont="1" applyFill="1" applyBorder="1" applyAlignment="1" applyProtection="1">
      <alignment horizontal="center" vertical="center"/>
      <protection locked="0"/>
    </xf>
    <xf numFmtId="2" fontId="0" fillId="0" borderId="14" xfId="0" applyNumberFormat="1" applyFont="1" applyFill="1" applyBorder="1" applyAlignment="1" applyProtection="1">
      <alignment horizontal="center" vertical="center"/>
      <protection locked="0"/>
    </xf>
    <xf numFmtId="168" fontId="0" fillId="0" borderId="7" xfId="0" applyNumberFormat="1" applyFont="1" applyFill="1" applyBorder="1" applyAlignment="1">
      <alignment horizontal="center" vertical="center"/>
    </xf>
    <xf numFmtId="1" fontId="11" fillId="0" borderId="16" xfId="0" applyNumberFormat="1" applyFont="1" applyFill="1" applyBorder="1" applyAlignment="1" applyProtection="1">
      <alignment horizontal="center" vertical="center"/>
      <protection locked="0"/>
    </xf>
    <xf numFmtId="1" fontId="11" fillId="0" borderId="17" xfId="0" applyNumberFormat="1" applyFont="1" applyBorder="1" applyAlignment="1" applyProtection="1">
      <alignment horizontal="center" vertical="center"/>
      <protection locked="0"/>
    </xf>
    <xf numFmtId="1" fontId="11" fillId="0" borderId="17" xfId="0" applyNumberFormat="1" applyFont="1" applyFill="1" applyBorder="1" applyAlignment="1" applyProtection="1">
      <alignment horizontal="center" vertical="center"/>
      <protection locked="0"/>
    </xf>
    <xf numFmtId="168" fontId="11" fillId="0" borderId="17" xfId="0" applyNumberFormat="1" applyFont="1" applyBorder="1" applyAlignment="1" applyProtection="1">
      <alignment horizontal="center" vertical="center"/>
      <protection locked="0"/>
    </xf>
    <xf numFmtId="2" fontId="0" fillId="0" borderId="18" xfId="0" applyNumberFormat="1" applyFont="1" applyFill="1" applyBorder="1" applyAlignment="1" applyProtection="1">
      <alignment horizontal="center" vertical="center"/>
      <protection locked="0"/>
    </xf>
    <xf numFmtId="2" fontId="0" fillId="0" borderId="19" xfId="0" applyNumberFormat="1" applyFont="1" applyFill="1" applyBorder="1" applyAlignment="1" applyProtection="1">
      <alignment horizontal="center" vertical="center"/>
      <protection locked="0"/>
    </xf>
    <xf numFmtId="2" fontId="0" fillId="0" borderId="15" xfId="0" applyNumberFormat="1" applyFont="1" applyFill="1" applyBorder="1" applyAlignment="1" applyProtection="1">
      <alignment horizontal="center" vertical="center"/>
      <protection locked="0"/>
    </xf>
    <xf numFmtId="2" fontId="0" fillId="5" borderId="20" xfId="0" applyNumberFormat="1" applyFont="1" applyFill="1" applyBorder="1" applyAlignment="1">
      <alignment horizontal="center" vertical="center"/>
    </xf>
    <xf numFmtId="2" fontId="0" fillId="0" borderId="16" xfId="0" applyNumberFormat="1" applyFont="1" applyFill="1" applyBorder="1" applyAlignment="1" applyProtection="1">
      <alignment horizontal="center" vertical="center"/>
      <protection locked="0"/>
    </xf>
    <xf numFmtId="2" fontId="0" fillId="0" borderId="22" xfId="0" applyNumberFormat="1" applyFont="1" applyFill="1" applyBorder="1" applyAlignment="1" applyProtection="1">
      <alignment horizontal="center" vertical="center"/>
      <protection locked="0"/>
    </xf>
    <xf numFmtId="2" fontId="0" fillId="0" borderId="23" xfId="0" applyNumberFormat="1" applyFont="1" applyFill="1" applyBorder="1" applyAlignment="1" applyProtection="1">
      <alignment horizontal="center" vertical="center"/>
      <protection locked="0"/>
    </xf>
    <xf numFmtId="2" fontId="0" fillId="5" borderId="12" xfId="0" applyNumberFormat="1" applyFont="1" applyFill="1" applyBorder="1" applyAlignment="1">
      <alignment horizontal="center" vertical="center"/>
    </xf>
    <xf numFmtId="2" fontId="0" fillId="5" borderId="21" xfId="0" applyNumberFormat="1" applyFont="1" applyFill="1" applyBorder="1" applyAlignment="1">
      <alignment horizontal="center" vertical="center"/>
    </xf>
    <xf numFmtId="1" fontId="11" fillId="0" borderId="16" xfId="0" applyNumberFormat="1" applyFont="1" applyBorder="1" applyAlignment="1" applyProtection="1">
      <alignment horizontal="center" vertical="center"/>
      <protection locked="0"/>
    </xf>
    <xf numFmtId="1" fontId="11" fillId="0" borderId="24" xfId="0" applyNumberFormat="1" applyFont="1" applyBorder="1" applyAlignment="1" applyProtection="1">
      <alignment horizontal="center" vertical="center"/>
      <protection locked="0"/>
    </xf>
    <xf numFmtId="1" fontId="11" fillId="0" borderId="25" xfId="0" applyNumberFormat="1" applyFont="1" applyBorder="1" applyAlignment="1" applyProtection="1">
      <alignment horizontal="center" vertical="center"/>
      <protection locked="0"/>
    </xf>
    <xf numFmtId="168" fontId="11" fillId="0" borderId="25" xfId="0" applyNumberFormat="1" applyFont="1" applyBorder="1" applyAlignment="1" applyProtection="1">
      <alignment horizontal="center" vertical="center"/>
      <protection locked="0"/>
    </xf>
    <xf numFmtId="39" fontId="0" fillId="0" borderId="26" xfId="0" applyNumberFormat="1" applyFont="1" applyFill="1" applyBorder="1" applyAlignment="1" applyProtection="1">
      <alignment horizontal="center" vertical="center"/>
      <protection locked="0"/>
    </xf>
    <xf numFmtId="2" fontId="0" fillId="0" borderId="24" xfId="0" applyNumberFormat="1" applyFont="1" applyFill="1" applyBorder="1" applyAlignment="1" applyProtection="1">
      <alignment horizontal="center" vertical="center"/>
      <protection locked="0"/>
    </xf>
    <xf numFmtId="2" fontId="0" fillId="0" borderId="27"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5" borderId="29" xfId="0" applyNumberFormat="1" applyFont="1" applyFill="1" applyBorder="1" applyAlignment="1">
      <alignment horizontal="center" vertical="center"/>
    </xf>
    <xf numFmtId="2" fontId="0" fillId="5" borderId="30" xfId="0" applyNumberFormat="1" applyFont="1" applyFill="1" applyBorder="1" applyAlignment="1">
      <alignment horizontal="center" vertical="center"/>
    </xf>
    <xf numFmtId="2" fontId="0" fillId="5" borderId="8" xfId="0" applyNumberFormat="1" applyFont="1" applyFill="1" applyBorder="1" applyAlignment="1">
      <alignment horizontal="center" vertical="center"/>
    </xf>
    <xf numFmtId="2" fontId="0" fillId="5" borderId="7" xfId="0" applyNumberFormat="1" applyFont="1" applyFill="1" applyBorder="1" applyAlignment="1">
      <alignment horizontal="center" vertical="center"/>
    </xf>
    <xf numFmtId="168" fontId="11" fillId="3" borderId="7" xfId="0" applyNumberFormat="1" applyFont="1" applyFill="1" applyBorder="1" applyAlignment="1">
      <alignment horizontal="center" vertical="center"/>
    </xf>
    <xf numFmtId="168" fontId="11" fillId="0" borderId="0" xfId="0" applyNumberFormat="1" applyFont="1" applyFill="1" applyBorder="1" applyAlignment="1">
      <alignment vertical="center"/>
    </xf>
    <xf numFmtId="168" fontId="0" fillId="0" borderId="0" xfId="0" applyNumberFormat="1" applyFont="1" applyFill="1" applyBorder="1" applyAlignment="1">
      <alignment horizontal="center" vertical="center"/>
    </xf>
    <xf numFmtId="2" fontId="0" fillId="5" borderId="31" xfId="0" applyNumberFormat="1" applyFont="1" applyFill="1" applyBorder="1" applyAlignment="1">
      <alignment horizontal="center" vertical="center"/>
    </xf>
    <xf numFmtId="0" fontId="11" fillId="0" borderId="0" xfId="0" applyFont="1" applyBorder="1" applyAlignment="1">
      <alignment vertical="center"/>
    </xf>
    <xf numFmtId="1" fontId="11" fillId="0" borderId="18" xfId="0" applyNumberFormat="1" applyFont="1" applyBorder="1" applyAlignment="1" applyProtection="1">
      <alignment horizontal="center" vertical="center"/>
      <protection locked="0"/>
    </xf>
    <xf numFmtId="1" fontId="11" fillId="0" borderId="32" xfId="0" applyNumberFormat="1" applyFont="1" applyBorder="1" applyAlignment="1" applyProtection="1">
      <alignment vertical="center"/>
      <protection locked="0"/>
    </xf>
    <xf numFmtId="1" fontId="11" fillId="0" borderId="33" xfId="0" applyNumberFormat="1" applyFont="1" applyBorder="1" applyAlignment="1" applyProtection="1">
      <alignment vertical="center"/>
      <protection locked="0"/>
    </xf>
    <xf numFmtId="1" fontId="11" fillId="0" borderId="34" xfId="0" applyNumberFormat="1" applyFont="1" applyBorder="1" applyAlignment="1" applyProtection="1">
      <alignment vertical="center"/>
      <protection locked="0"/>
    </xf>
    <xf numFmtId="168" fontId="0" fillId="0" borderId="4" xfId="0" applyNumberFormat="1" applyFont="1" applyFill="1" applyBorder="1" applyAlignment="1">
      <alignment horizontal="center" vertical="center"/>
    </xf>
    <xf numFmtId="2" fontId="0" fillId="5" borderId="9" xfId="0" applyNumberFormat="1" applyFont="1" applyFill="1" applyBorder="1" applyAlignment="1">
      <alignment horizontal="center" vertical="center"/>
    </xf>
    <xf numFmtId="2" fontId="0" fillId="0" borderId="8" xfId="0" applyNumberFormat="1" applyFont="1" applyFill="1" applyBorder="1" applyAlignment="1">
      <alignment horizontal="center" vertical="center"/>
    </xf>
    <xf numFmtId="2" fontId="0" fillId="2" borderId="7" xfId="0" applyNumberFormat="1" applyFont="1" applyFill="1" applyBorder="1" applyAlignment="1">
      <alignment horizontal="center" vertical="center"/>
    </xf>
    <xf numFmtId="2" fontId="0" fillId="5" borderId="35" xfId="0" applyNumberFormat="1" applyFont="1" applyFill="1" applyBorder="1" applyAlignment="1">
      <alignment horizontal="center" vertical="center"/>
    </xf>
    <xf numFmtId="2" fontId="0" fillId="5" borderId="36" xfId="0" applyNumberFormat="1" applyFont="1" applyFill="1" applyBorder="1" applyAlignment="1">
      <alignment horizontal="center" vertical="center"/>
    </xf>
    <xf numFmtId="0" fontId="0" fillId="0" borderId="0" xfId="0" applyAlignment="1">
      <alignment wrapText="1"/>
    </xf>
    <xf numFmtId="0" fontId="0" fillId="0" borderId="0" xfId="0" applyAlignment="1">
      <alignment horizontal="right" vertical="top" wrapText="1"/>
    </xf>
    <xf numFmtId="168" fontId="10" fillId="0" borderId="0" xfId="0" applyNumberFormat="1" applyFont="1" applyBorder="1" applyAlignment="1">
      <alignment horizontal="right"/>
    </xf>
    <xf numFmtId="0" fontId="0" fillId="0" borderId="0" xfId="0" applyBorder="1" applyAlignment="1">
      <alignment horizontal="right" vertical="top" wrapText="1"/>
    </xf>
    <xf numFmtId="0" fontId="10" fillId="0" borderId="1" xfId="0" applyFont="1" applyBorder="1" applyAlignment="1">
      <alignment horizontal="center" wrapText="1"/>
    </xf>
    <xf numFmtId="0" fontId="0" fillId="0" borderId="0" xfId="0" applyFont="1" applyAlignment="1">
      <alignment horizontal="center"/>
    </xf>
    <xf numFmtId="169" fontId="11" fillId="4" borderId="37" xfId="0" applyNumberFormat="1" applyFont="1" applyFill="1" applyBorder="1" applyAlignment="1" applyProtection="1">
      <alignment horizontal="center"/>
    </xf>
    <xf numFmtId="2" fontId="0" fillId="5" borderId="6" xfId="0" applyNumberFormat="1" applyFont="1" applyFill="1" applyBorder="1" applyAlignment="1">
      <alignment horizontal="center" vertical="center"/>
    </xf>
    <xf numFmtId="2" fontId="0" fillId="5" borderId="15" xfId="0" applyNumberFormat="1" applyFont="1" applyFill="1" applyBorder="1" applyAlignment="1">
      <alignment horizontal="center" vertical="center"/>
    </xf>
    <xf numFmtId="2" fontId="0" fillId="5" borderId="5" xfId="0" applyNumberFormat="1" applyFont="1" applyFill="1" applyBorder="1" applyAlignment="1">
      <alignment horizontal="center" vertical="center"/>
    </xf>
    <xf numFmtId="170" fontId="11" fillId="4" borderId="7" xfId="0" applyNumberFormat="1" applyFont="1" applyFill="1" applyBorder="1" applyAlignment="1" applyProtection="1">
      <alignment horizontal="center" vertical="center"/>
      <protection locked="0"/>
    </xf>
    <xf numFmtId="170" fontId="11" fillId="4" borderId="7" xfId="0" applyNumberFormat="1" applyFont="1" applyFill="1" applyBorder="1" applyAlignment="1" applyProtection="1">
      <alignment horizontal="center" vertical="center"/>
    </xf>
    <xf numFmtId="170" fontId="11" fillId="4" borderId="35" xfId="0" applyNumberFormat="1" applyFont="1" applyFill="1" applyBorder="1" applyAlignment="1" applyProtection="1">
      <alignment horizontal="center" vertical="center"/>
    </xf>
    <xf numFmtId="170" fontId="11" fillId="4" borderId="36" xfId="0" applyNumberFormat="1" applyFont="1" applyFill="1" applyBorder="1" applyAlignment="1" applyProtection="1">
      <alignment horizontal="center" vertical="center"/>
    </xf>
    <xf numFmtId="168" fontId="11" fillId="0" borderId="1" xfId="0" applyNumberFormat="1" applyFont="1" applyBorder="1" applyAlignment="1">
      <alignment horizontal="left"/>
    </xf>
    <xf numFmtId="1" fontId="10" fillId="0" borderId="0" xfId="0" applyNumberFormat="1" applyFont="1" applyBorder="1" applyAlignment="1">
      <alignment horizontal="left"/>
    </xf>
    <xf numFmtId="1" fontId="10" fillId="0" borderId="2" xfId="0" applyNumberFormat="1" applyFont="1" applyBorder="1" applyAlignment="1">
      <alignment horizontal="left"/>
    </xf>
    <xf numFmtId="168" fontId="10" fillId="0" borderId="0" xfId="0" applyNumberFormat="1" applyFont="1" applyAlignment="1">
      <alignment horizontal="right"/>
    </xf>
    <xf numFmtId="2" fontId="11" fillId="0" borderId="4" xfId="0" applyNumberFormat="1" applyFont="1" applyFill="1" applyBorder="1" applyAlignment="1">
      <alignment horizontal="center" vertical="top" wrapText="1"/>
    </xf>
    <xf numFmtId="2" fontId="11" fillId="0" borderId="8" xfId="0" applyNumberFormat="1" applyFont="1" applyFill="1" applyBorder="1" applyAlignment="1">
      <alignment horizontal="center" vertical="top" wrapText="1"/>
    </xf>
    <xf numFmtId="168" fontId="11" fillId="0" borderId="0" xfId="0" applyNumberFormat="1" applyFont="1" applyAlignment="1">
      <alignment horizontal="right"/>
    </xf>
    <xf numFmtId="168" fontId="10" fillId="0" borderId="42" xfId="0" applyNumberFormat="1" applyFont="1" applyBorder="1" applyAlignment="1">
      <alignment horizontal="right" vertical="center" wrapText="1"/>
    </xf>
    <xf numFmtId="168" fontId="10" fillId="0" borderId="43" xfId="0" applyNumberFormat="1" applyFont="1" applyBorder="1" applyAlignment="1">
      <alignment horizontal="right" vertical="center" wrapText="1"/>
    </xf>
    <xf numFmtId="168" fontId="10" fillId="0" borderId="0" xfId="0" applyNumberFormat="1" applyFont="1" applyBorder="1" applyAlignment="1">
      <alignment horizontal="right" vertical="center" wrapText="1"/>
    </xf>
    <xf numFmtId="168" fontId="10" fillId="0" borderId="44" xfId="0" applyNumberFormat="1" applyFont="1" applyBorder="1" applyAlignment="1">
      <alignment horizontal="right" vertical="center" wrapText="1"/>
    </xf>
    <xf numFmtId="0" fontId="11" fillId="4" borderId="4" xfId="0" applyFont="1" applyFill="1" applyBorder="1" applyAlignment="1">
      <alignment horizontal="center" vertical="center" wrapText="1"/>
    </xf>
    <xf numFmtId="0" fontId="11" fillId="4" borderId="8" xfId="0" applyFont="1" applyFill="1" applyBorder="1" applyAlignment="1">
      <alignment horizontal="center" vertical="center" wrapText="1"/>
    </xf>
    <xf numFmtId="168" fontId="11" fillId="0" borderId="0" xfId="0" quotePrefix="1" applyNumberFormat="1" applyFont="1" applyAlignment="1">
      <alignment horizontal="right"/>
    </xf>
    <xf numFmtId="168" fontId="3" fillId="0" borderId="0" xfId="0" applyNumberFormat="1" applyFont="1" applyAlignment="1">
      <alignment vertical="center"/>
    </xf>
    <xf numFmtId="168" fontId="3" fillId="0" borderId="1" xfId="0" applyNumberFormat="1" applyFont="1" applyBorder="1" applyAlignment="1">
      <alignment vertical="center"/>
    </xf>
    <xf numFmtId="168" fontId="10" fillId="0" borderId="41" xfId="0" applyNumberFormat="1" applyFont="1" applyBorder="1" applyAlignment="1">
      <alignment horizontal="right"/>
    </xf>
    <xf numFmtId="168" fontId="10" fillId="0" borderId="0" xfId="0" applyNumberFormat="1" applyFont="1" applyBorder="1" applyAlignment="1">
      <alignment horizontal="right"/>
    </xf>
    <xf numFmtId="0" fontId="0" fillId="0" borderId="0" xfId="0" applyAlignment="1">
      <alignment horizontal="center" vertical="top" wrapText="1"/>
    </xf>
    <xf numFmtId="168" fontId="10" fillId="0" borderId="42" xfId="0" applyNumberFormat="1" applyFont="1" applyBorder="1" applyAlignment="1">
      <alignment horizontal="right" vertical="top" wrapText="1"/>
    </xf>
    <xf numFmtId="1" fontId="10" fillId="0" borderId="0" xfId="0" applyNumberFormat="1" applyFont="1" applyAlignment="1">
      <alignment horizontal="left"/>
    </xf>
    <xf numFmtId="1" fontId="10" fillId="0" borderId="3" xfId="0" applyNumberFormat="1" applyFont="1" applyBorder="1" applyAlignment="1">
      <alignment horizontal="left"/>
    </xf>
    <xf numFmtId="0" fontId="0" fillId="0" borderId="0" xfId="0" applyAlignment="1">
      <alignment horizontal="right" vertical="top" wrapText="1"/>
    </xf>
    <xf numFmtId="1" fontId="10" fillId="0" borderId="0" xfId="0" applyNumberFormat="1" applyFont="1" applyBorder="1" applyAlignment="1"/>
    <xf numFmtId="1" fontId="10" fillId="0" borderId="2" xfId="0" applyNumberFormat="1" applyFont="1" applyBorder="1" applyAlignment="1"/>
    <xf numFmtId="168" fontId="10" fillId="0" borderId="2" xfId="0" applyNumberFormat="1" applyFont="1" applyBorder="1" applyAlignment="1">
      <alignment horizontal="right"/>
    </xf>
    <xf numFmtId="168" fontId="5" fillId="0" borderId="0" xfId="0" applyNumberFormat="1" applyFont="1" applyAlignment="1">
      <alignment vertical="top"/>
    </xf>
    <xf numFmtId="168" fontId="11" fillId="4" borderId="4" xfId="0" applyNumberFormat="1" applyFont="1" applyFill="1" applyBorder="1" applyAlignment="1">
      <alignment horizontal="center" wrapText="1"/>
    </xf>
    <xf numFmtId="168" fontId="11" fillId="4" borderId="6" xfId="0" applyNumberFormat="1" applyFont="1" applyFill="1" applyBorder="1" applyAlignment="1">
      <alignment horizontal="center"/>
    </xf>
    <xf numFmtId="168" fontId="11" fillId="4" borderId="8" xfId="0" applyNumberFormat="1" applyFont="1" applyFill="1" applyBorder="1" applyAlignment="1">
      <alignment horizontal="center"/>
    </xf>
    <xf numFmtId="168" fontId="0" fillId="0" borderId="45" xfId="0" applyNumberFormat="1" applyBorder="1" applyAlignment="1">
      <alignment horizontal="right" vertical="top" wrapTex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un" xfId="13" builtinId="26" customBuiltin="1"/>
    <cellStyle name="Calcul" xfId="18" builtinId="22" customBuiltin="1"/>
    <cellStyle name="Celulă legată" xfId="19" builtinId="24" customBuiltin="1"/>
    <cellStyle name="Eronat" xfId="14" builtinId="27" customBuiltin="1"/>
    <cellStyle name="Ieșire" xfId="17" builtinId="21" customBuiltin="1"/>
    <cellStyle name="Intrare" xfId="16" builtinId="20" customBuiltin="1"/>
    <cellStyle name="Monedă" xfId="3" builtinId="4" customBuiltin="1"/>
    <cellStyle name="Monedă [0]" xfId="4" builtinId="7" customBuiltin="1"/>
    <cellStyle name="Neutru" xfId="15" builtinId="28" customBuiltin="1"/>
    <cellStyle name="Normal" xfId="0" builtinId="0" customBuiltin="1"/>
    <cellStyle name="Notă" xfId="8" builtinId="10" customBuiltin="1"/>
    <cellStyle name="Procent" xfId="5" builtinId="5" customBuiltin="1"/>
    <cellStyle name="Text avertisment" xfId="21" builtinId="11" customBuiltin="1"/>
    <cellStyle name="Text explicativ" xfId="9" builtinId="53" customBuiltin="1"/>
    <cellStyle name="Titlu" xfId="10" builtinId="15" customBuiltin="1"/>
    <cellStyle name="Titlu 1" xfId="11" builtinId="16" customBuiltin="1"/>
    <cellStyle name="Titlu 2" xfId="6" builtinId="17" customBuiltin="1"/>
    <cellStyle name="Titlu 3" xfId="7" builtinId="18" customBuiltin="1"/>
    <cellStyle name="Titlu 4" xfId="12" builtinId="19" customBuiltin="1"/>
    <cellStyle name="Total" xfId="22" builtinId="25" customBuiltin="1"/>
    <cellStyle name="Verificare celulă" xfId="20" builtinId="23" customBuiltin="1"/>
    <cellStyle name="Virgulă" xfId="1" builtinId="3" customBuiltin="1"/>
    <cellStyle name="Virgulă [0]" xfId="2" builtinId="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F2F2F2"/>
      <rgbColor rgb="00E3E3E3"/>
      <rgbColor rgb="003366FF"/>
      <rgbColor rgb="0033CCCC"/>
      <rgbColor rgb="00339933"/>
      <rgbColor rgb="00999933"/>
      <rgbColor rgb="00996633"/>
      <rgbColor rgb="00996666"/>
      <rgbColor rgb="00D9DB99"/>
      <rgbColor rgb="00969696"/>
      <rgbColor rgb="003333CC"/>
      <rgbColor rgb="00336666"/>
      <rgbColor rgb="00D9DBEF"/>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Timesheet">
      <a:majorFont>
        <a:latin typeface="Arial"/>
        <a:ea typeface=""/>
        <a:cs typeface=""/>
      </a:majorFont>
      <a:minorFont>
        <a:latin typeface="Arial Narrow"/>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IU36"/>
  <sheetViews>
    <sheetView showGridLines="0" showZeros="0" tabSelected="1" defaultGridColor="0" colorId="8" zoomScaleNormal="100" workbookViewId="0"/>
  </sheetViews>
  <sheetFormatPr defaultColWidth="4.7109375" defaultRowHeight="16.5" x14ac:dyDescent="0.3"/>
  <cols>
    <col min="1" max="1" width="2.7109375" customWidth="1"/>
    <col min="2" max="2" width="9.140625" bestFit="1" customWidth="1"/>
    <col min="3" max="3" width="6.7109375" customWidth="1"/>
    <col min="4" max="4" width="23.140625" bestFit="1" customWidth="1"/>
    <col min="5" max="5" width="27.140625" customWidth="1"/>
    <col min="6" max="6" width="19.85546875" customWidth="1"/>
    <col min="7" max="7" width="10.28515625" customWidth="1"/>
    <col min="8" max="14" width="7.28515625" customWidth="1"/>
    <col min="15" max="15" width="17.5703125" customWidth="1"/>
    <col min="16" max="22" width="7.28515625" customWidth="1"/>
    <col min="23" max="25" width="16.28515625" customWidth="1"/>
    <col min="26" max="26" width="14.28515625" customWidth="1"/>
  </cols>
  <sheetData>
    <row r="1" spans="1:255" s="2" customFormat="1" ht="18" customHeight="1" x14ac:dyDescent="0.3">
      <c r="A1"/>
      <c r="B1" s="108" t="s">
        <v>0</v>
      </c>
      <c r="C1" s="108"/>
      <c r="D1" s="108"/>
      <c r="E1" s="108"/>
      <c r="F1" s="85" t="s">
        <v>14</v>
      </c>
      <c r="G1" s="85"/>
      <c r="H1" s="85"/>
      <c r="I1" s="85"/>
      <c r="J1" s="85"/>
      <c r="K1" s="96"/>
      <c r="L1" s="96"/>
      <c r="M1" s="96"/>
      <c r="N1" s="96"/>
      <c r="O1" s="96"/>
      <c r="P1" s="104" t="s">
        <v>21</v>
      </c>
      <c r="Q1" s="104"/>
      <c r="R1" s="104"/>
      <c r="S1" s="104"/>
      <c r="T1" s="104"/>
      <c r="U1" s="104"/>
      <c r="V1" s="104"/>
      <c r="W1" s="104"/>
      <c r="X1" s="104"/>
      <c r="Y1" s="100"/>
      <c r="Z1" s="1"/>
    </row>
    <row r="2" spans="1:255" s="18" customFormat="1" ht="9" customHeight="1" x14ac:dyDescent="0.3">
      <c r="A2"/>
      <c r="B2" s="108"/>
      <c r="C2" s="108"/>
      <c r="D2" s="108"/>
      <c r="E2" s="108"/>
      <c r="F2" s="85"/>
      <c r="G2" s="85"/>
      <c r="H2" s="85"/>
      <c r="I2" s="85"/>
      <c r="J2" s="85"/>
      <c r="K2" s="96"/>
      <c r="L2" s="96"/>
      <c r="M2" s="96"/>
      <c r="N2" s="96"/>
      <c r="O2" s="96"/>
      <c r="P2" s="104"/>
      <c r="Q2" s="104"/>
      <c r="R2" s="104"/>
      <c r="S2" s="104"/>
      <c r="T2" s="104"/>
      <c r="U2" s="104"/>
      <c r="V2" s="104"/>
      <c r="W2" s="104"/>
      <c r="X2" s="104"/>
      <c r="Y2" s="100"/>
    </row>
    <row r="3" spans="1:255" s="15" customFormat="1" ht="16.5" customHeight="1" x14ac:dyDescent="0.3">
      <c r="A3"/>
      <c r="B3" s="108"/>
      <c r="C3" s="108"/>
      <c r="D3" s="108"/>
      <c r="E3" s="108"/>
      <c r="F3" s="85"/>
      <c r="G3" s="85"/>
      <c r="H3" s="85"/>
      <c r="I3" s="85"/>
      <c r="J3" s="85"/>
      <c r="K3" s="97"/>
      <c r="L3" s="97"/>
      <c r="M3" s="97"/>
      <c r="N3" s="97"/>
      <c r="O3" s="97"/>
      <c r="P3" s="104"/>
      <c r="Q3" s="104"/>
      <c r="R3" s="104"/>
      <c r="S3" s="104"/>
      <c r="T3" s="104"/>
      <c r="U3" s="104"/>
      <c r="V3" s="104"/>
      <c r="W3" s="104"/>
      <c r="X3" s="104"/>
      <c r="Y3" s="100"/>
      <c r="Z3" s="18"/>
    </row>
    <row r="4" spans="1:255" s="15" customFormat="1" ht="15" customHeight="1" x14ac:dyDescent="0.3">
      <c r="A4"/>
      <c r="B4" s="102" t="s">
        <v>1</v>
      </c>
      <c r="C4" s="102"/>
      <c r="D4" s="103"/>
      <c r="E4" s="74">
        <f>V7</f>
        <v>45822</v>
      </c>
      <c r="F4" s="98" t="s">
        <v>15</v>
      </c>
      <c r="G4" s="99"/>
      <c r="H4" s="99"/>
      <c r="I4" s="99"/>
      <c r="J4" s="99"/>
      <c r="K4" s="112"/>
      <c r="L4" s="112"/>
      <c r="M4" s="112"/>
      <c r="N4" s="112"/>
      <c r="O4" s="112"/>
      <c r="P4" s="104"/>
      <c r="Q4" s="104"/>
      <c r="R4" s="104"/>
      <c r="S4" s="104"/>
      <c r="T4" s="104"/>
      <c r="U4" s="104"/>
      <c r="V4" s="104"/>
      <c r="W4" s="104"/>
      <c r="X4" s="104"/>
      <c r="Y4" s="100"/>
      <c r="Z4" s="16"/>
    </row>
    <row r="5" spans="1:255" s="15" customFormat="1" ht="15" customHeight="1" thickBot="1" x14ac:dyDescent="0.35">
      <c r="A5"/>
      <c r="B5" s="105" t="s">
        <v>2</v>
      </c>
      <c r="C5" s="105"/>
      <c r="D5" s="105"/>
      <c r="E5" s="85" t="s">
        <v>12</v>
      </c>
      <c r="F5" s="85"/>
      <c r="G5" s="85"/>
      <c r="H5" s="70"/>
      <c r="I5" s="70"/>
      <c r="J5" s="70"/>
      <c r="K5" s="71"/>
      <c r="L5" s="71"/>
      <c r="M5" s="71"/>
      <c r="N5" s="71"/>
      <c r="O5" s="71"/>
      <c r="P5" s="69"/>
      <c r="Q5" s="69"/>
      <c r="R5" s="69"/>
      <c r="S5" s="69"/>
      <c r="T5" s="69"/>
      <c r="U5" s="69"/>
      <c r="V5" s="69"/>
      <c r="W5" s="69"/>
      <c r="X5" s="69"/>
      <c r="Y5" s="68"/>
      <c r="Z5" s="16"/>
    </row>
    <row r="6" spans="1:255" s="15" customFormat="1" ht="17.25" customHeight="1" thickBot="1" x14ac:dyDescent="0.35">
      <c r="A6"/>
      <c r="B6" s="105"/>
      <c r="C6" s="105"/>
      <c r="D6" s="105"/>
      <c r="E6" s="85"/>
      <c r="F6" s="85"/>
      <c r="G6" s="85"/>
      <c r="K6"/>
      <c r="L6"/>
      <c r="M6"/>
      <c r="N6"/>
      <c r="O6" s="109" t="s">
        <v>19</v>
      </c>
      <c r="P6"/>
      <c r="Q6"/>
      <c r="R6"/>
      <c r="S6"/>
      <c r="T6"/>
      <c r="U6"/>
      <c r="V6"/>
      <c r="W6" s="109" t="s">
        <v>22</v>
      </c>
      <c r="X6" s="109" t="s">
        <v>24</v>
      </c>
      <c r="Y6" s="109" t="s">
        <v>26</v>
      </c>
      <c r="Z6" s="16"/>
    </row>
    <row r="7" spans="1:255" s="13" customFormat="1" ht="18.75" customHeight="1" thickBot="1" x14ac:dyDescent="0.35">
      <c r="A7"/>
      <c r="B7" s="106"/>
      <c r="C7" s="106"/>
      <c r="D7" s="106"/>
      <c r="E7" s="107"/>
      <c r="F7" s="107"/>
      <c r="G7" s="107"/>
      <c r="H7" s="78">
        <v>45809</v>
      </c>
      <c r="I7" s="79">
        <f>O_Zi+1</f>
        <v>45810</v>
      </c>
      <c r="J7" s="79">
        <f>O_Zi+2</f>
        <v>45811</v>
      </c>
      <c r="K7" s="79">
        <f>O_Zi+3</f>
        <v>45812</v>
      </c>
      <c r="L7" s="79">
        <f>O_Zi+4</f>
        <v>45813</v>
      </c>
      <c r="M7" s="79">
        <f>O_Zi+5</f>
        <v>45814</v>
      </c>
      <c r="N7" s="80">
        <f>O_Zi+6</f>
        <v>45815</v>
      </c>
      <c r="O7" s="110"/>
      <c r="P7" s="81">
        <f>O_Zi+7</f>
        <v>45816</v>
      </c>
      <c r="Q7" s="79">
        <f>O_Zi+8</f>
        <v>45817</v>
      </c>
      <c r="R7" s="79">
        <f>O_Zi+9</f>
        <v>45818</v>
      </c>
      <c r="S7" s="79">
        <f>O_Zi+10</f>
        <v>45819</v>
      </c>
      <c r="T7" s="79">
        <f>O_Zi+11</f>
        <v>45820</v>
      </c>
      <c r="U7" s="79">
        <f>O_Zi+12</f>
        <v>45821</v>
      </c>
      <c r="V7" s="79">
        <f>O_Zi+13</f>
        <v>45822</v>
      </c>
      <c r="W7" s="110"/>
      <c r="X7" s="110"/>
      <c r="Y7" s="110"/>
      <c r="Z7" s="14"/>
    </row>
    <row r="8" spans="1:255" s="12" customFormat="1" ht="18.75" customHeight="1" thickBot="1" x14ac:dyDescent="0.35">
      <c r="A8"/>
      <c r="B8" s="3" t="s">
        <v>3</v>
      </c>
      <c r="C8" s="4" t="s">
        <v>10</v>
      </c>
      <c r="D8" s="4" t="s">
        <v>11</v>
      </c>
      <c r="E8" s="5" t="s">
        <v>13</v>
      </c>
      <c r="F8" s="5" t="s">
        <v>16</v>
      </c>
      <c r="G8" s="5" t="s">
        <v>17</v>
      </c>
      <c r="H8" s="5" t="str">
        <f>VLOOKUP(WEEKDAY(O_Zi),Căutare_ZiSăptămână!$B$2:$C$8,2)</f>
        <v>Dum</v>
      </c>
      <c r="I8" s="6" t="str">
        <f>VLOOKUP(WEEKDAY(I7),Căutare_ZiSăptămână!$B$2:$C$8,2)</f>
        <v>Lun</v>
      </c>
      <c r="J8" s="6" t="str">
        <f>VLOOKUP(WEEKDAY(J7),Căutare_ZiSăptămână!$B$2:$C$8,2)</f>
        <v>Mar</v>
      </c>
      <c r="K8" s="6" t="str">
        <f>VLOOKUP(WEEKDAY(K7),Căutare_ZiSăptămână!$B$2:$C$8,2)</f>
        <v>Mie</v>
      </c>
      <c r="L8" s="6" t="str">
        <f>VLOOKUP(WEEKDAY(L7),Căutare_ZiSăptămână!$B$2:$C$8,2)</f>
        <v>Joi</v>
      </c>
      <c r="M8" s="6" t="str">
        <f>VLOOKUP(WEEKDAY(M7),Căutare_ZiSăptămână!$B$2:$C$8,2)</f>
        <v>Vin</v>
      </c>
      <c r="N8" s="7" t="str">
        <f>VLOOKUP(WEEKDAY(N7),Căutare_ZiSăptămână!$B$2:$C$8,2)</f>
        <v>Sâm</v>
      </c>
      <c r="O8" s="111"/>
      <c r="P8" s="8" t="str">
        <f>VLOOKUP(WEEKDAY(P7),Căutare_ZiSăptămână!$B$2:$C$8,2)</f>
        <v>Dum</v>
      </c>
      <c r="Q8" s="6" t="str">
        <f>VLOOKUP(WEEKDAY(Q7),Căutare_ZiSăptămână!$B$2:$C$8,2)</f>
        <v>Lun</v>
      </c>
      <c r="R8" s="6" t="str">
        <f>VLOOKUP(WEEKDAY(R7),Căutare_ZiSăptămână!$B$2:$C$8,2)</f>
        <v>Mar</v>
      </c>
      <c r="S8" s="6" t="str">
        <f>VLOOKUP(WEEKDAY(S7),Căutare_ZiSăptămână!$B$2:$C$8,2)</f>
        <v>Mie</v>
      </c>
      <c r="T8" s="6" t="str">
        <f>VLOOKUP(WEEKDAY(T7),Căutare_ZiSăptămână!$B$2:$C$8,2)</f>
        <v>Joi</v>
      </c>
      <c r="U8" s="6" t="str">
        <f>VLOOKUP(WEEKDAY(U7),Căutare_ZiSăptămână!$B$2:$C$8,2)</f>
        <v>Vin</v>
      </c>
      <c r="V8" s="7" t="str">
        <f>VLOOKUP(WEEKDAY(V7),Căutare_ZiSăptămână!$B$2:$C$8,2)</f>
        <v>Sâm</v>
      </c>
      <c r="W8" s="111"/>
      <c r="X8" s="111"/>
      <c r="Y8" s="111"/>
      <c r="Z8" s="9"/>
      <c r="AA8" s="10"/>
      <c r="AB8" s="10"/>
      <c r="AC8" s="10"/>
      <c r="AD8" s="10"/>
      <c r="AE8" s="10"/>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11"/>
      <c r="II8" s="11"/>
      <c r="IJ8" s="11"/>
      <c r="IK8" s="11"/>
      <c r="IL8" s="11"/>
      <c r="IM8" s="11"/>
      <c r="IN8" s="11"/>
      <c r="IO8" s="11"/>
      <c r="IP8" s="11"/>
      <c r="IQ8" s="11"/>
      <c r="IR8" s="11"/>
      <c r="IS8" s="11"/>
      <c r="IT8" s="11"/>
      <c r="IU8" s="11"/>
    </row>
    <row r="9" spans="1:255" s="13" customFormat="1" ht="15" customHeight="1" thickBot="1" x14ac:dyDescent="0.35">
      <c r="A9"/>
      <c r="B9" s="19"/>
      <c r="C9" s="20"/>
      <c r="D9" s="21"/>
      <c r="E9" s="22"/>
      <c r="F9" s="22"/>
      <c r="G9" s="23"/>
      <c r="H9" s="24"/>
      <c r="I9" s="25"/>
      <c r="J9" s="25"/>
      <c r="K9" s="25"/>
      <c r="L9" s="25"/>
      <c r="M9" s="25"/>
      <c r="N9" s="26"/>
      <c r="O9" s="75">
        <f t="shared" ref="O9:O15" si="0">SUM(H9:N9)</f>
        <v>0</v>
      </c>
      <c r="P9" s="24"/>
      <c r="Q9" s="25"/>
      <c r="R9" s="25"/>
      <c r="S9" s="25"/>
      <c r="T9" s="25"/>
      <c r="U9" s="25"/>
      <c r="V9" s="26"/>
      <c r="W9" s="76">
        <f t="shared" ref="W9:W15" si="1">SUM(P9:V9)</f>
        <v>0</v>
      </c>
      <c r="X9" s="77">
        <f t="shared" ref="X9:X15" si="2">O9+W9</f>
        <v>0</v>
      </c>
      <c r="Y9" s="27"/>
      <c r="Z9" s="14"/>
      <c r="AD9" s="14"/>
      <c r="AE9" s="14"/>
      <c r="IH9" s="17"/>
      <c r="II9" s="17"/>
      <c r="IJ9" s="17"/>
      <c r="IK9" s="17"/>
      <c r="IL9" s="17"/>
      <c r="IM9" s="17"/>
      <c r="IN9" s="17"/>
      <c r="IO9" s="17"/>
      <c r="IP9" s="17"/>
      <c r="IQ9" s="17"/>
      <c r="IR9" s="17"/>
      <c r="IS9" s="17"/>
      <c r="IT9" s="17"/>
      <c r="IU9" s="17"/>
    </row>
    <row r="10" spans="1:255" s="13" customFormat="1" ht="15" customHeight="1" thickBot="1" x14ac:dyDescent="0.35">
      <c r="A10"/>
      <c r="B10" s="28"/>
      <c r="C10" s="29"/>
      <c r="D10" s="30"/>
      <c r="E10" s="31"/>
      <c r="F10" s="31"/>
      <c r="G10" s="23"/>
      <c r="H10" s="32"/>
      <c r="I10" s="33"/>
      <c r="J10" s="33"/>
      <c r="K10" s="33"/>
      <c r="L10" s="33"/>
      <c r="M10" s="33"/>
      <c r="N10" s="34"/>
      <c r="O10" s="35">
        <f t="shared" si="0"/>
        <v>0</v>
      </c>
      <c r="P10" s="32"/>
      <c r="Q10" s="33"/>
      <c r="R10" s="33"/>
      <c r="S10" s="33"/>
      <c r="T10" s="33"/>
      <c r="U10" s="33"/>
      <c r="V10" s="34"/>
      <c r="W10" s="39">
        <f t="shared" si="1"/>
        <v>0</v>
      </c>
      <c r="X10" s="40">
        <f t="shared" si="2"/>
        <v>0</v>
      </c>
      <c r="Y10" s="27"/>
      <c r="Z10" s="14"/>
      <c r="AD10" s="14"/>
      <c r="AE10" s="14"/>
    </row>
    <row r="11" spans="1:255" s="13" customFormat="1" ht="15" customHeight="1" thickBot="1" x14ac:dyDescent="0.35">
      <c r="A11"/>
      <c r="B11" s="28"/>
      <c r="C11" s="29"/>
      <c r="D11" s="29"/>
      <c r="E11" s="31"/>
      <c r="F11" s="31"/>
      <c r="G11" s="23"/>
      <c r="H11" s="36"/>
      <c r="I11" s="37"/>
      <c r="J11" s="37"/>
      <c r="K11" s="37"/>
      <c r="L11" s="37"/>
      <c r="M11" s="37"/>
      <c r="N11" s="38"/>
      <c r="O11" s="35">
        <f t="shared" si="0"/>
        <v>0</v>
      </c>
      <c r="P11" s="36"/>
      <c r="Q11" s="37"/>
      <c r="R11" s="37"/>
      <c r="S11" s="37"/>
      <c r="T11" s="37"/>
      <c r="U11" s="37"/>
      <c r="V11" s="38"/>
      <c r="W11" s="39">
        <f t="shared" si="1"/>
        <v>0</v>
      </c>
      <c r="X11" s="40">
        <f t="shared" si="2"/>
        <v>0</v>
      </c>
      <c r="Y11" s="27"/>
      <c r="Z11" s="14"/>
      <c r="AD11" s="14"/>
      <c r="AE11" s="14"/>
    </row>
    <row r="12" spans="1:255" s="13" customFormat="1" ht="15" customHeight="1" thickBot="1" x14ac:dyDescent="0.35">
      <c r="A12"/>
      <c r="B12" s="28"/>
      <c r="C12" s="29"/>
      <c r="D12" s="29"/>
      <c r="E12" s="31"/>
      <c r="F12" s="31"/>
      <c r="G12" s="23"/>
      <c r="H12" s="32"/>
      <c r="I12" s="33"/>
      <c r="J12" s="33"/>
      <c r="K12" s="33"/>
      <c r="L12" s="33"/>
      <c r="M12" s="33"/>
      <c r="N12" s="34"/>
      <c r="O12" s="35">
        <f t="shared" si="0"/>
        <v>0</v>
      </c>
      <c r="P12" s="32"/>
      <c r="Q12" s="33"/>
      <c r="R12" s="33"/>
      <c r="S12" s="33"/>
      <c r="T12" s="33"/>
      <c r="U12" s="33"/>
      <c r="V12" s="34"/>
      <c r="W12" s="39">
        <f t="shared" si="1"/>
        <v>0</v>
      </c>
      <c r="X12" s="40">
        <f t="shared" si="2"/>
        <v>0</v>
      </c>
      <c r="Y12" s="27"/>
      <c r="Z12" s="14"/>
      <c r="AD12" s="14"/>
      <c r="AE12" s="14"/>
    </row>
    <row r="13" spans="1:255" s="13" customFormat="1" ht="15" customHeight="1" thickBot="1" x14ac:dyDescent="0.35">
      <c r="A13"/>
      <c r="B13" s="41"/>
      <c r="C13" s="29"/>
      <c r="D13" s="29"/>
      <c r="E13" s="31"/>
      <c r="F13" s="31"/>
      <c r="G13" s="23"/>
      <c r="H13" s="36"/>
      <c r="I13" s="37"/>
      <c r="J13" s="37"/>
      <c r="K13" s="37"/>
      <c r="L13" s="37"/>
      <c r="M13" s="37"/>
      <c r="N13" s="38"/>
      <c r="O13" s="35">
        <f t="shared" si="0"/>
        <v>0</v>
      </c>
      <c r="P13" s="36"/>
      <c r="Q13" s="37"/>
      <c r="R13" s="37"/>
      <c r="S13" s="37"/>
      <c r="T13" s="37"/>
      <c r="U13" s="37"/>
      <c r="V13" s="38"/>
      <c r="W13" s="39">
        <f t="shared" si="1"/>
        <v>0</v>
      </c>
      <c r="X13" s="40">
        <f t="shared" si="2"/>
        <v>0</v>
      </c>
      <c r="Y13" s="27"/>
      <c r="Z13" s="14"/>
      <c r="AA13" s="17"/>
      <c r="AD13" s="14"/>
      <c r="AE13" s="14"/>
    </row>
    <row r="14" spans="1:255" s="13" customFormat="1" ht="15" customHeight="1" thickBot="1" x14ac:dyDescent="0.35">
      <c r="A14"/>
      <c r="B14" s="41"/>
      <c r="C14" s="29"/>
      <c r="D14" s="29"/>
      <c r="E14" s="31"/>
      <c r="F14" s="31"/>
      <c r="G14" s="23"/>
      <c r="H14" s="32"/>
      <c r="I14" s="33"/>
      <c r="J14" s="33"/>
      <c r="K14" s="33"/>
      <c r="L14" s="33"/>
      <c r="M14" s="33"/>
      <c r="N14" s="34"/>
      <c r="O14" s="35">
        <f t="shared" si="0"/>
        <v>0</v>
      </c>
      <c r="P14" s="32"/>
      <c r="Q14" s="33"/>
      <c r="R14" s="33"/>
      <c r="S14" s="33"/>
      <c r="T14" s="33"/>
      <c r="U14" s="33"/>
      <c r="V14" s="34"/>
      <c r="W14" s="39">
        <f t="shared" si="1"/>
        <v>0</v>
      </c>
      <c r="X14" s="40">
        <f t="shared" si="2"/>
        <v>0</v>
      </c>
      <c r="Y14" s="27"/>
      <c r="Z14" s="14"/>
      <c r="AD14" s="14"/>
      <c r="AE14" s="14"/>
    </row>
    <row r="15" spans="1:255" s="13" customFormat="1" ht="15" customHeight="1" thickBot="1" x14ac:dyDescent="0.35">
      <c r="A15"/>
      <c r="B15" s="41"/>
      <c r="C15" s="29"/>
      <c r="D15" s="29"/>
      <c r="E15" s="31"/>
      <c r="F15" s="31"/>
      <c r="G15" s="23"/>
      <c r="H15" s="36"/>
      <c r="I15" s="37"/>
      <c r="J15" s="37"/>
      <c r="K15" s="37"/>
      <c r="L15" s="37"/>
      <c r="M15" s="37"/>
      <c r="N15" s="38"/>
      <c r="O15" s="35">
        <f t="shared" si="0"/>
        <v>0</v>
      </c>
      <c r="P15" s="36"/>
      <c r="Q15" s="37"/>
      <c r="R15" s="37"/>
      <c r="S15" s="37"/>
      <c r="T15" s="37"/>
      <c r="U15" s="37"/>
      <c r="V15" s="38"/>
      <c r="W15" s="39">
        <f t="shared" si="1"/>
        <v>0</v>
      </c>
      <c r="X15" s="40">
        <f t="shared" si="2"/>
        <v>0</v>
      </c>
      <c r="Y15" s="27"/>
      <c r="Z15" s="14"/>
      <c r="AD15" s="14"/>
      <c r="AE15" s="14"/>
    </row>
    <row r="16" spans="1:255" s="13" customFormat="1" ht="15" customHeight="1" thickBot="1" x14ac:dyDescent="0.35">
      <c r="A16"/>
      <c r="B16" s="41"/>
      <c r="C16" s="29"/>
      <c r="D16" s="29"/>
      <c r="E16" s="31"/>
      <c r="F16" s="31"/>
      <c r="G16" s="23"/>
      <c r="H16" s="32"/>
      <c r="I16" s="33"/>
      <c r="J16" s="33"/>
      <c r="K16" s="33"/>
      <c r="L16" s="33"/>
      <c r="M16" s="33"/>
      <c r="N16" s="34"/>
      <c r="O16" s="35">
        <f t="shared" ref="O16:O21" si="3">SUM(H16:N16)</f>
        <v>0</v>
      </c>
      <c r="P16" s="32"/>
      <c r="Q16" s="33"/>
      <c r="R16" s="33"/>
      <c r="S16" s="33"/>
      <c r="T16" s="33"/>
      <c r="U16" s="33"/>
      <c r="V16" s="34"/>
      <c r="W16" s="39">
        <f t="shared" ref="W16:W21" si="4">SUM(P16:V16)</f>
        <v>0</v>
      </c>
      <c r="X16" s="40">
        <f t="shared" ref="X16:X21" si="5">O16+W16</f>
        <v>0</v>
      </c>
      <c r="Y16" s="27"/>
      <c r="Z16" s="14"/>
    </row>
    <row r="17" spans="1:26" s="13" customFormat="1" ht="15" customHeight="1" thickBot="1" x14ac:dyDescent="0.35">
      <c r="A17"/>
      <c r="B17" s="28"/>
      <c r="C17" s="29"/>
      <c r="D17" s="29"/>
      <c r="E17" s="31"/>
      <c r="F17" s="31"/>
      <c r="G17" s="23"/>
      <c r="H17" s="36"/>
      <c r="I17" s="37"/>
      <c r="J17" s="37"/>
      <c r="K17" s="37"/>
      <c r="L17" s="37"/>
      <c r="M17" s="37"/>
      <c r="N17" s="38"/>
      <c r="O17" s="35">
        <f t="shared" si="3"/>
        <v>0</v>
      </c>
      <c r="P17" s="36"/>
      <c r="Q17" s="37"/>
      <c r="R17" s="37"/>
      <c r="S17" s="37"/>
      <c r="T17" s="37"/>
      <c r="U17" s="37"/>
      <c r="V17" s="38"/>
      <c r="W17" s="39">
        <f t="shared" si="4"/>
        <v>0</v>
      </c>
      <c r="X17" s="40">
        <f t="shared" si="5"/>
        <v>0</v>
      </c>
      <c r="Y17" s="27"/>
      <c r="Z17" s="14"/>
    </row>
    <row r="18" spans="1:26" s="13" customFormat="1" ht="15" customHeight="1" thickBot="1" x14ac:dyDescent="0.35">
      <c r="A18"/>
      <c r="B18" s="41"/>
      <c r="C18" s="29"/>
      <c r="D18" s="29"/>
      <c r="E18" s="31"/>
      <c r="F18" s="31"/>
      <c r="G18" s="23"/>
      <c r="H18" s="32"/>
      <c r="I18" s="33"/>
      <c r="J18" s="33"/>
      <c r="K18" s="33"/>
      <c r="L18" s="33"/>
      <c r="M18" s="33"/>
      <c r="N18" s="34"/>
      <c r="O18" s="35">
        <f t="shared" si="3"/>
        <v>0</v>
      </c>
      <c r="P18" s="32"/>
      <c r="Q18" s="33"/>
      <c r="R18" s="33"/>
      <c r="S18" s="33"/>
      <c r="T18" s="33"/>
      <c r="U18" s="33"/>
      <c r="V18" s="34"/>
      <c r="W18" s="39">
        <f t="shared" si="4"/>
        <v>0</v>
      </c>
      <c r="X18" s="40">
        <f t="shared" si="5"/>
        <v>0</v>
      </c>
      <c r="Y18" s="27"/>
      <c r="Z18" s="14"/>
    </row>
    <row r="19" spans="1:26" s="13" customFormat="1" ht="15" customHeight="1" thickBot="1" x14ac:dyDescent="0.35">
      <c r="A19"/>
      <c r="B19" s="41"/>
      <c r="C19" s="29"/>
      <c r="D19" s="29"/>
      <c r="E19" s="31"/>
      <c r="F19" s="31"/>
      <c r="G19" s="23"/>
      <c r="H19" s="36"/>
      <c r="I19" s="37"/>
      <c r="J19" s="37"/>
      <c r="K19" s="37"/>
      <c r="L19" s="37"/>
      <c r="M19" s="37"/>
      <c r="N19" s="38"/>
      <c r="O19" s="35">
        <f t="shared" si="3"/>
        <v>0</v>
      </c>
      <c r="P19" s="36"/>
      <c r="Q19" s="37"/>
      <c r="R19" s="37"/>
      <c r="S19" s="37"/>
      <c r="T19" s="37"/>
      <c r="U19" s="37"/>
      <c r="V19" s="38"/>
      <c r="W19" s="39">
        <f t="shared" si="4"/>
        <v>0</v>
      </c>
      <c r="X19" s="40">
        <f t="shared" si="5"/>
        <v>0</v>
      </c>
      <c r="Y19" s="27"/>
      <c r="Z19" s="14"/>
    </row>
    <row r="20" spans="1:26" s="13" customFormat="1" ht="15" customHeight="1" thickBot="1" x14ac:dyDescent="0.35">
      <c r="A20"/>
      <c r="B20" s="41"/>
      <c r="C20" s="29"/>
      <c r="D20" s="29"/>
      <c r="E20" s="31"/>
      <c r="F20" s="31"/>
      <c r="G20" s="23"/>
      <c r="H20" s="32"/>
      <c r="I20" s="33"/>
      <c r="J20" s="33"/>
      <c r="K20" s="33"/>
      <c r="L20" s="33"/>
      <c r="M20" s="33"/>
      <c r="N20" s="34"/>
      <c r="O20" s="35">
        <f t="shared" si="3"/>
        <v>0</v>
      </c>
      <c r="P20" s="32"/>
      <c r="Q20" s="33"/>
      <c r="R20" s="33"/>
      <c r="S20" s="33"/>
      <c r="T20" s="33"/>
      <c r="U20" s="33"/>
      <c r="V20" s="34"/>
      <c r="W20" s="39">
        <f t="shared" si="4"/>
        <v>0</v>
      </c>
      <c r="X20" s="40">
        <f t="shared" si="5"/>
        <v>0</v>
      </c>
      <c r="Y20" s="27"/>
      <c r="Z20" s="14"/>
    </row>
    <row r="21" spans="1:26" s="13" customFormat="1" ht="15" customHeight="1" thickBot="1" x14ac:dyDescent="0.35">
      <c r="A21"/>
      <c r="B21" s="42"/>
      <c r="C21" s="43"/>
      <c r="D21" s="43"/>
      <c r="E21" s="44"/>
      <c r="F21" s="44"/>
      <c r="G21" s="45"/>
      <c r="H21" s="46"/>
      <c r="I21" s="47"/>
      <c r="J21" s="47"/>
      <c r="K21" s="47"/>
      <c r="L21" s="47"/>
      <c r="M21" s="47"/>
      <c r="N21" s="48"/>
      <c r="O21" s="49">
        <f t="shared" si="3"/>
        <v>0</v>
      </c>
      <c r="P21" s="46"/>
      <c r="Q21" s="47"/>
      <c r="R21" s="47"/>
      <c r="S21" s="47"/>
      <c r="T21" s="47"/>
      <c r="U21" s="47"/>
      <c r="V21" s="48"/>
      <c r="W21" s="39">
        <f t="shared" si="4"/>
        <v>0</v>
      </c>
      <c r="X21" s="50">
        <f t="shared" si="5"/>
        <v>0</v>
      </c>
      <c r="Y21" s="27"/>
      <c r="Z21" s="14"/>
    </row>
    <row r="22" spans="1:26" s="13" customFormat="1" ht="23.25" customHeight="1" thickBot="1" x14ac:dyDescent="0.35">
      <c r="A22"/>
      <c r="B22" s="101" t="s">
        <v>4</v>
      </c>
      <c r="C22" s="101"/>
      <c r="D22" s="101"/>
      <c r="E22" s="101"/>
      <c r="F22" s="101"/>
      <c r="G22" s="101"/>
      <c r="H22" s="51">
        <f t="shared" ref="H22:P22" si="6">SUM(H9:H21)</f>
        <v>0</v>
      </c>
      <c r="I22" s="51">
        <f t="shared" si="6"/>
        <v>0</v>
      </c>
      <c r="J22" s="51">
        <f t="shared" si="6"/>
        <v>0</v>
      </c>
      <c r="K22" s="51">
        <f t="shared" si="6"/>
        <v>0</v>
      </c>
      <c r="L22" s="51">
        <f t="shared" si="6"/>
        <v>0</v>
      </c>
      <c r="M22" s="51">
        <f t="shared" si="6"/>
        <v>0</v>
      </c>
      <c r="N22" s="51">
        <f t="shared" si="6"/>
        <v>0</v>
      </c>
      <c r="O22" s="52">
        <f t="shared" si="6"/>
        <v>0</v>
      </c>
      <c r="P22" s="51">
        <f t="shared" si="6"/>
        <v>0</v>
      </c>
      <c r="Q22" s="51">
        <f t="shared" ref="Q22:V22" si="7">SUM(Q9:Q21)</f>
        <v>0</v>
      </c>
      <c r="R22" s="51">
        <f t="shared" si="7"/>
        <v>0</v>
      </c>
      <c r="S22" s="51">
        <f t="shared" si="7"/>
        <v>0</v>
      </c>
      <c r="T22" s="51">
        <f t="shared" si="7"/>
        <v>0</v>
      </c>
      <c r="U22" s="51">
        <f t="shared" si="7"/>
        <v>0</v>
      </c>
      <c r="V22" s="51">
        <f t="shared" si="7"/>
        <v>0</v>
      </c>
      <c r="W22" s="52">
        <f>SUM(W9:W21)</f>
        <v>0</v>
      </c>
      <c r="X22" s="52">
        <f>SUM(X9:X21)</f>
        <v>0</v>
      </c>
      <c r="Y22" s="53"/>
      <c r="Z22" s="14"/>
    </row>
    <row r="23" spans="1:26" ht="48.75" customHeight="1" thickBot="1" x14ac:dyDescent="0.35">
      <c r="B23" s="83" t="s">
        <v>5</v>
      </c>
      <c r="C23" s="83"/>
      <c r="D23" s="83"/>
      <c r="E23" s="85" t="s">
        <v>12</v>
      </c>
      <c r="F23" s="85"/>
      <c r="G23" s="85"/>
    </row>
    <row r="24" spans="1:26" s="17" customFormat="1" ht="18.75" customHeight="1" thickBot="1" x14ac:dyDescent="0.35">
      <c r="A24"/>
      <c r="B24" s="84"/>
      <c r="C24" s="84"/>
      <c r="D24" s="84"/>
      <c r="E24" s="85"/>
      <c r="F24" s="85"/>
      <c r="G24" s="85"/>
      <c r="H24" s="78">
        <f>O_Zi</f>
        <v>45809</v>
      </c>
      <c r="I24" s="79">
        <f>O_Zi+1</f>
        <v>45810</v>
      </c>
      <c r="J24" s="79">
        <f>O_Zi+2</f>
        <v>45811</v>
      </c>
      <c r="K24" s="79">
        <f>O_Zi+3</f>
        <v>45812</v>
      </c>
      <c r="L24" s="79">
        <f>O_Zi+4</f>
        <v>45813</v>
      </c>
      <c r="M24" s="79">
        <f>O_Zi+5</f>
        <v>45814</v>
      </c>
      <c r="N24" s="80">
        <f>O_Zi+6</f>
        <v>45815</v>
      </c>
      <c r="O24" s="86" t="s">
        <v>20</v>
      </c>
      <c r="P24" s="81">
        <f>O_Zi+7</f>
        <v>45816</v>
      </c>
      <c r="Q24" s="79">
        <f>O_Zi+8</f>
        <v>45817</v>
      </c>
      <c r="R24" s="79">
        <f>O_Zi+9</f>
        <v>45818</v>
      </c>
      <c r="S24" s="79">
        <f>O_Zi+10</f>
        <v>45819</v>
      </c>
      <c r="T24" s="79">
        <f>O_Zi+11</f>
        <v>45820</v>
      </c>
      <c r="U24" s="79">
        <f>O_Zi+12</f>
        <v>45821</v>
      </c>
      <c r="V24" s="79">
        <f>O_Zi+13</f>
        <v>45822</v>
      </c>
      <c r="W24" s="86" t="s">
        <v>23</v>
      </c>
      <c r="X24" s="86" t="s">
        <v>25</v>
      </c>
      <c r="Y24" s="86" t="s">
        <v>27</v>
      </c>
      <c r="Z24" s="14"/>
    </row>
    <row r="25" spans="1:26" s="17" customFormat="1" ht="18.75" customHeight="1" thickBot="1" x14ac:dyDescent="0.35">
      <c r="A25"/>
      <c r="B25" s="3" t="s">
        <v>3</v>
      </c>
      <c r="C25" s="4" t="s">
        <v>10</v>
      </c>
      <c r="D25" s="4" t="s">
        <v>11</v>
      </c>
      <c r="E25" s="5" t="s">
        <v>13</v>
      </c>
      <c r="F25" s="5" t="s">
        <v>16</v>
      </c>
      <c r="G25" s="5" t="s">
        <v>17</v>
      </c>
      <c r="H25" s="5" t="str">
        <f>VLOOKUP(WEEKDAY(O_Zi),Căutare_ZiSăptămână!$B$2:$C$8,2)</f>
        <v>Dum</v>
      </c>
      <c r="I25" s="6" t="str">
        <f>VLOOKUP(WEEKDAY(I24),Căutare_ZiSăptămână!$B$2:$C$8,2)</f>
        <v>Lun</v>
      </c>
      <c r="J25" s="6" t="str">
        <f>VLOOKUP(WEEKDAY(J24),Căutare_ZiSăptămână!$B$2:$C$8,2)</f>
        <v>Mar</v>
      </c>
      <c r="K25" s="6" t="str">
        <f>VLOOKUP(WEEKDAY(K24),Căutare_ZiSăptămână!$B$2:$C$8,2)</f>
        <v>Mie</v>
      </c>
      <c r="L25" s="6" t="str">
        <f>VLOOKUP(WEEKDAY(L24),Căutare_ZiSăptămână!$B$2:$C$8,2)</f>
        <v>Joi</v>
      </c>
      <c r="M25" s="6" t="str">
        <f>VLOOKUP(WEEKDAY(M24),Căutare_ZiSăptămână!$B$2:$C$8,2)</f>
        <v>Vin</v>
      </c>
      <c r="N25" s="7" t="str">
        <f>VLOOKUP(WEEKDAY(N24),Căutare_ZiSăptămână!$B$2:$C$8,2)</f>
        <v>Sâm</v>
      </c>
      <c r="O25" s="87"/>
      <c r="P25" s="8" t="str">
        <f>VLOOKUP(WEEKDAY(P24),Căutare_ZiSăptămână!$B$2:$C$8,2)</f>
        <v>Dum</v>
      </c>
      <c r="Q25" s="6" t="str">
        <f>VLOOKUP(WEEKDAY(Q24),Căutare_ZiSăptămână!$B$2:$C$8,2)</f>
        <v>Lun</v>
      </c>
      <c r="R25" s="6" t="str">
        <f>VLOOKUP(WEEKDAY(R24),Căutare_ZiSăptămână!$B$2:$C$8,2)</f>
        <v>Mar</v>
      </c>
      <c r="S25" s="6" t="str">
        <f>VLOOKUP(WEEKDAY(S24),Căutare_ZiSăptămână!$B$2:$C$8,2)</f>
        <v>Mie</v>
      </c>
      <c r="T25" s="6" t="str">
        <f>VLOOKUP(WEEKDAY(T24),Căutare_ZiSăptămână!$B$2:$C$8,2)</f>
        <v>Joi</v>
      </c>
      <c r="U25" s="6" t="str">
        <f>VLOOKUP(WEEKDAY(U24),Căutare_ZiSăptămână!$B$2:$C$8,2)</f>
        <v>Vin</v>
      </c>
      <c r="V25" s="7" t="str">
        <f>VLOOKUP(WEEKDAY(V24),Căutare_ZiSăptămână!$B$2:$C$8,2)</f>
        <v>Sâm</v>
      </c>
      <c r="W25" s="87"/>
      <c r="X25" s="87"/>
      <c r="Y25" s="87"/>
      <c r="Z25" s="14"/>
    </row>
    <row r="26" spans="1:26" s="17" customFormat="1" ht="15" customHeight="1" thickBot="1" x14ac:dyDescent="0.35">
      <c r="A26"/>
      <c r="B26" s="58"/>
      <c r="C26" s="29"/>
      <c r="D26" s="29"/>
      <c r="E26" s="31"/>
      <c r="F26" s="31"/>
      <c r="G26" s="59"/>
      <c r="H26" s="36"/>
      <c r="I26" s="37"/>
      <c r="J26" s="37"/>
      <c r="K26" s="37"/>
      <c r="L26" s="37"/>
      <c r="M26" s="37"/>
      <c r="N26" s="38"/>
      <c r="O26" s="56">
        <f t="shared" ref="O26:O32" si="8">SUM(H26:N26)</f>
        <v>0</v>
      </c>
      <c r="P26" s="37"/>
      <c r="Q26" s="37"/>
      <c r="R26" s="37"/>
      <c r="S26" s="37"/>
      <c r="T26" s="37"/>
      <c r="U26" s="37"/>
      <c r="V26" s="37"/>
      <c r="W26" s="56">
        <f t="shared" ref="W26:W32" si="9">SUM(P26:V26)</f>
        <v>0</v>
      </c>
      <c r="X26" s="56">
        <f t="shared" ref="X26:X32" si="10">O26+W26</f>
        <v>0</v>
      </c>
      <c r="Y26" s="27"/>
      <c r="Z26" s="57"/>
    </row>
    <row r="27" spans="1:26" s="17" customFormat="1" ht="15" customHeight="1" thickBot="1" x14ac:dyDescent="0.35">
      <c r="A27"/>
      <c r="B27" s="58"/>
      <c r="C27" s="29"/>
      <c r="D27" s="29"/>
      <c r="E27" s="31"/>
      <c r="F27" s="31"/>
      <c r="G27" s="59"/>
      <c r="H27" s="36"/>
      <c r="I27" s="37"/>
      <c r="J27" s="37"/>
      <c r="K27" s="37"/>
      <c r="L27" s="37"/>
      <c r="M27" s="37"/>
      <c r="N27" s="38"/>
      <c r="O27" s="35">
        <f t="shared" si="8"/>
        <v>0</v>
      </c>
      <c r="P27" s="37"/>
      <c r="Q27" s="37"/>
      <c r="R27" s="37"/>
      <c r="S27" s="37"/>
      <c r="T27" s="37"/>
      <c r="U27" s="37"/>
      <c r="V27" s="37"/>
      <c r="W27" s="56">
        <f t="shared" si="9"/>
        <v>0</v>
      </c>
      <c r="X27" s="56">
        <f t="shared" si="10"/>
        <v>0</v>
      </c>
      <c r="Y27" s="27"/>
      <c r="Z27" s="57"/>
    </row>
    <row r="28" spans="1:26" s="13" customFormat="1" ht="15" customHeight="1" thickBot="1" x14ac:dyDescent="0.35">
      <c r="A28"/>
      <c r="B28" s="41"/>
      <c r="C28" s="29"/>
      <c r="D28" s="29"/>
      <c r="E28" s="31"/>
      <c r="F28" s="31"/>
      <c r="G28" s="60"/>
      <c r="H28" s="32"/>
      <c r="I28" s="33"/>
      <c r="J28" s="33"/>
      <c r="K28" s="33"/>
      <c r="L28" s="33"/>
      <c r="M28" s="33"/>
      <c r="N28" s="34"/>
      <c r="O28" s="35">
        <f t="shared" si="8"/>
        <v>0</v>
      </c>
      <c r="P28" s="33"/>
      <c r="Q28" s="33"/>
      <c r="R28" s="33"/>
      <c r="S28" s="33"/>
      <c r="T28" s="33"/>
      <c r="U28" s="33"/>
      <c r="V28" s="33"/>
      <c r="W28" s="56">
        <f t="shared" si="9"/>
        <v>0</v>
      </c>
      <c r="X28" s="56">
        <f t="shared" si="10"/>
        <v>0</v>
      </c>
      <c r="Y28" s="27"/>
      <c r="Z28" s="14"/>
    </row>
    <row r="29" spans="1:26" s="13" customFormat="1" ht="15" customHeight="1" thickBot="1" x14ac:dyDescent="0.35">
      <c r="A29"/>
      <c r="B29" s="41"/>
      <c r="C29" s="29"/>
      <c r="D29" s="29"/>
      <c r="E29" s="31"/>
      <c r="F29" s="31"/>
      <c r="G29" s="60"/>
      <c r="H29" s="36"/>
      <c r="I29" s="37"/>
      <c r="J29" s="37"/>
      <c r="K29" s="37"/>
      <c r="L29" s="37"/>
      <c r="M29" s="37"/>
      <c r="N29" s="38"/>
      <c r="O29" s="35">
        <f t="shared" si="8"/>
        <v>0</v>
      </c>
      <c r="P29" s="37"/>
      <c r="Q29" s="37"/>
      <c r="R29" s="37"/>
      <c r="S29" s="37"/>
      <c r="T29" s="37"/>
      <c r="U29" s="37"/>
      <c r="V29" s="37"/>
      <c r="W29" s="56">
        <f t="shared" si="9"/>
        <v>0</v>
      </c>
      <c r="X29" s="56">
        <f t="shared" si="10"/>
        <v>0</v>
      </c>
      <c r="Y29" s="27"/>
      <c r="Z29" s="14"/>
    </row>
    <row r="30" spans="1:26" s="13" customFormat="1" ht="15" customHeight="1" thickBot="1" x14ac:dyDescent="0.35">
      <c r="A30"/>
      <c r="B30" s="41"/>
      <c r="C30" s="29"/>
      <c r="D30" s="29"/>
      <c r="E30" s="31"/>
      <c r="F30" s="31"/>
      <c r="G30" s="60"/>
      <c r="H30" s="36"/>
      <c r="I30" s="37"/>
      <c r="J30" s="37"/>
      <c r="K30" s="37"/>
      <c r="L30" s="37"/>
      <c r="M30" s="37"/>
      <c r="N30" s="38"/>
      <c r="O30" s="35">
        <f t="shared" si="8"/>
        <v>0</v>
      </c>
      <c r="P30" s="37"/>
      <c r="Q30" s="37"/>
      <c r="R30" s="37"/>
      <c r="S30" s="37"/>
      <c r="T30" s="37"/>
      <c r="U30" s="37"/>
      <c r="V30" s="37"/>
      <c r="W30" s="56">
        <f t="shared" si="9"/>
        <v>0</v>
      </c>
      <c r="X30" s="56">
        <f t="shared" si="10"/>
        <v>0</v>
      </c>
      <c r="Y30" s="27"/>
      <c r="Z30" s="14"/>
    </row>
    <row r="31" spans="1:26" s="13" customFormat="1" ht="15" customHeight="1" thickBot="1" x14ac:dyDescent="0.35">
      <c r="A31"/>
      <c r="B31" s="41"/>
      <c r="C31" s="29"/>
      <c r="D31" s="29"/>
      <c r="E31" s="31"/>
      <c r="F31" s="31"/>
      <c r="G31" s="60"/>
      <c r="H31" s="32"/>
      <c r="I31" s="33"/>
      <c r="J31" s="33"/>
      <c r="K31" s="33"/>
      <c r="L31" s="33"/>
      <c r="M31" s="33"/>
      <c r="N31" s="34"/>
      <c r="O31" s="35">
        <f t="shared" si="8"/>
        <v>0</v>
      </c>
      <c r="P31" s="33"/>
      <c r="Q31" s="33"/>
      <c r="R31" s="33"/>
      <c r="S31" s="33"/>
      <c r="T31" s="33"/>
      <c r="U31" s="33"/>
      <c r="V31" s="33"/>
      <c r="W31" s="56">
        <f t="shared" si="9"/>
        <v>0</v>
      </c>
      <c r="X31" s="56">
        <f t="shared" si="10"/>
        <v>0</v>
      </c>
      <c r="Y31" s="27"/>
      <c r="Z31" s="14"/>
    </row>
    <row r="32" spans="1:26" s="13" customFormat="1" ht="15" customHeight="1" thickBot="1" x14ac:dyDescent="0.35">
      <c r="A32"/>
      <c r="B32" s="42"/>
      <c r="C32" s="43"/>
      <c r="D32" s="43"/>
      <c r="E32" s="44"/>
      <c r="F32" s="44"/>
      <c r="G32" s="61"/>
      <c r="H32" s="46"/>
      <c r="I32" s="47"/>
      <c r="J32" s="47"/>
      <c r="K32" s="47"/>
      <c r="L32" s="47"/>
      <c r="M32" s="47"/>
      <c r="N32" s="48"/>
      <c r="O32" s="49">
        <f t="shared" si="8"/>
        <v>0</v>
      </c>
      <c r="P32" s="46"/>
      <c r="Q32" s="47"/>
      <c r="R32" s="47"/>
      <c r="S32" s="47"/>
      <c r="T32" s="47"/>
      <c r="U32" s="47"/>
      <c r="V32" s="48"/>
      <c r="W32" s="49">
        <f t="shared" si="9"/>
        <v>0</v>
      </c>
      <c r="X32" s="49">
        <f t="shared" si="10"/>
        <v>0</v>
      </c>
      <c r="Y32" s="62"/>
      <c r="Z32" s="14"/>
    </row>
    <row r="33" spans="1:42" s="13" customFormat="1" ht="23.25" customHeight="1" thickBot="1" x14ac:dyDescent="0.35">
      <c r="A33"/>
      <c r="B33" s="89" t="s">
        <v>6</v>
      </c>
      <c r="C33" s="89"/>
      <c r="D33" s="89"/>
      <c r="E33" s="89"/>
      <c r="F33" s="89"/>
      <c r="G33" s="90"/>
      <c r="H33" s="51">
        <f t="shared" ref="H33:N33" si="11">SUM(H26:H32)</f>
        <v>0</v>
      </c>
      <c r="I33" s="51">
        <f t="shared" si="11"/>
        <v>0</v>
      </c>
      <c r="J33" s="51">
        <f t="shared" si="11"/>
        <v>0</v>
      </c>
      <c r="K33" s="51">
        <f t="shared" si="11"/>
        <v>0</v>
      </c>
      <c r="L33" s="51">
        <f t="shared" si="11"/>
        <v>0</v>
      </c>
      <c r="M33" s="51">
        <f t="shared" si="11"/>
        <v>0</v>
      </c>
      <c r="N33" s="51">
        <f t="shared" si="11"/>
        <v>0</v>
      </c>
      <c r="O33" s="51">
        <f t="shared" ref="O33:V33" si="12">SUM(O26:O32)</f>
        <v>0</v>
      </c>
      <c r="P33" s="51">
        <f t="shared" si="12"/>
        <v>0</v>
      </c>
      <c r="Q33" s="51">
        <f t="shared" si="12"/>
        <v>0</v>
      </c>
      <c r="R33" s="51">
        <f t="shared" si="12"/>
        <v>0</v>
      </c>
      <c r="S33" s="51">
        <f t="shared" si="12"/>
        <v>0</v>
      </c>
      <c r="T33" s="51">
        <f t="shared" si="12"/>
        <v>0</v>
      </c>
      <c r="U33" s="51">
        <f t="shared" si="12"/>
        <v>0</v>
      </c>
      <c r="V33" s="51">
        <f t="shared" si="12"/>
        <v>0</v>
      </c>
      <c r="W33" s="51">
        <f>SUM(P33:V33)</f>
        <v>0</v>
      </c>
      <c r="X33" s="63">
        <f>SUM(X26:X32)</f>
        <v>0</v>
      </c>
      <c r="Y33" s="93" t="s">
        <v>28</v>
      </c>
      <c r="Z33" s="93" t="s">
        <v>29</v>
      </c>
    </row>
    <row r="34" spans="1:42" s="13" customFormat="1" ht="23.25" customHeight="1" thickBot="1" x14ac:dyDescent="0.35">
      <c r="A34"/>
      <c r="B34" s="91" t="s">
        <v>7</v>
      </c>
      <c r="C34" s="91"/>
      <c r="D34" s="91"/>
      <c r="E34" s="91"/>
      <c r="F34" s="91"/>
      <c r="G34" s="92"/>
      <c r="H34" s="64"/>
      <c r="I34" s="64"/>
      <c r="J34" s="64"/>
      <c r="K34" s="64"/>
      <c r="L34" s="64"/>
      <c r="M34" s="64"/>
      <c r="N34" s="64"/>
      <c r="O34" s="65">
        <f>IF(SUM(H34:N34)&lt;=O33,SUM(H34:N34),O33)</f>
        <v>0</v>
      </c>
      <c r="P34" s="64"/>
      <c r="Q34" s="64"/>
      <c r="R34" s="64"/>
      <c r="S34" s="64"/>
      <c r="T34" s="64"/>
      <c r="U34" s="64"/>
      <c r="V34" s="64"/>
      <c r="W34" s="52">
        <f>IF(SUM(P34:V34)&lt;=W33,SUM(P34:V34),W33)</f>
        <v>0</v>
      </c>
      <c r="X34" s="66">
        <f>IF(SUM(Q34:W34)&lt;=X33,SUM(Q34:W34),X33)</f>
        <v>0</v>
      </c>
      <c r="Y34" s="94"/>
      <c r="Z34" s="94"/>
    </row>
    <row r="35" spans="1:42" s="13" customFormat="1" ht="23.25" customHeight="1" thickBot="1" x14ac:dyDescent="0.35">
      <c r="A35"/>
      <c r="B35" s="91" t="s">
        <v>8</v>
      </c>
      <c r="C35" s="91"/>
      <c r="D35" s="91"/>
      <c r="E35" s="91"/>
      <c r="F35" s="91"/>
      <c r="G35" s="92"/>
      <c r="H35" s="51">
        <f>IF(H33&gt;=H34,H33-H34,H33)</f>
        <v>0</v>
      </c>
      <c r="I35" s="51">
        <f t="shared" ref="I35:V35" si="13">IF(I33&gt;=I34,I33-I34,I33)</f>
        <v>0</v>
      </c>
      <c r="J35" s="51">
        <f t="shared" si="13"/>
        <v>0</v>
      </c>
      <c r="K35" s="51">
        <f t="shared" si="13"/>
        <v>0</v>
      </c>
      <c r="L35" s="51">
        <f t="shared" si="13"/>
        <v>0</v>
      </c>
      <c r="M35" s="51">
        <f t="shared" si="13"/>
        <v>0</v>
      </c>
      <c r="N35" s="51">
        <f t="shared" si="13"/>
        <v>0</v>
      </c>
      <c r="O35" s="51">
        <f t="shared" si="13"/>
        <v>0</v>
      </c>
      <c r="P35" s="51">
        <f t="shared" si="13"/>
        <v>0</v>
      </c>
      <c r="Q35" s="51">
        <f t="shared" si="13"/>
        <v>0</v>
      </c>
      <c r="R35" s="51">
        <f t="shared" si="13"/>
        <v>0</v>
      </c>
      <c r="S35" s="51">
        <f t="shared" si="13"/>
        <v>0</v>
      </c>
      <c r="T35" s="51">
        <f t="shared" si="13"/>
        <v>0</v>
      </c>
      <c r="U35" s="51">
        <f t="shared" si="13"/>
        <v>0</v>
      </c>
      <c r="V35" s="51">
        <f t="shared" si="13"/>
        <v>0</v>
      </c>
      <c r="W35" s="51">
        <f>IF(W33&gt;=W34,W33-W34,W33)</f>
        <v>0</v>
      </c>
      <c r="X35" s="51">
        <f>IF(X33&gt;=X34,X33-X34,X33)</f>
        <v>0</v>
      </c>
      <c r="Y35" s="67">
        <f>$X$22+$X$33</f>
        <v>0</v>
      </c>
      <c r="Z35" s="67">
        <f>X22+X35</f>
        <v>0</v>
      </c>
      <c r="AA35" s="55"/>
      <c r="AB35" s="55"/>
      <c r="AC35" s="55"/>
      <c r="AD35" s="55"/>
      <c r="AE35" s="55"/>
      <c r="AF35" s="55"/>
      <c r="AG35" s="55"/>
      <c r="AH35" s="55"/>
      <c r="AI35" s="55"/>
      <c r="AJ35" s="55"/>
      <c r="AK35" s="55"/>
      <c r="AL35" s="55"/>
      <c r="AM35" s="55"/>
      <c r="AN35" s="55"/>
      <c r="AO35" s="55"/>
      <c r="AP35" s="54"/>
    </row>
    <row r="36" spans="1:42" s="15" customFormat="1" ht="30" customHeight="1" x14ac:dyDescent="0.3">
      <c r="A36"/>
      <c r="B36" s="88" t="s">
        <v>9</v>
      </c>
      <c r="C36" s="88"/>
      <c r="D36" s="88"/>
      <c r="E36" s="82"/>
      <c r="F36" s="82"/>
      <c r="G36" s="88" t="s">
        <v>18</v>
      </c>
      <c r="H36" s="88"/>
      <c r="I36" s="82"/>
      <c r="J36" s="82"/>
      <c r="K36" s="82"/>
      <c r="L36" s="82"/>
      <c r="M36" s="82"/>
      <c r="N36" s="82"/>
      <c r="O36" s="82"/>
      <c r="P36" s="88" t="s">
        <v>18</v>
      </c>
      <c r="Q36" s="95"/>
      <c r="R36" s="82"/>
      <c r="S36" s="82"/>
      <c r="T36" s="82"/>
      <c r="U36" s="82"/>
      <c r="V36" s="82"/>
      <c r="W36" s="82"/>
      <c r="X36" s="82"/>
      <c r="AB36" s="18"/>
    </row>
  </sheetData>
  <sheetProtection formatCells="0" formatColumns="0" formatRows="0" insertColumns="0" insertRows="0" insertHyperlinks="0" deleteColumns="0" deleteRows="0" sort="0" autoFilter="0" pivotTables="0"/>
  <mergeCells count="32">
    <mergeCell ref="K1:O3"/>
    <mergeCell ref="F4:J4"/>
    <mergeCell ref="Y1:Y4"/>
    <mergeCell ref="B22:G22"/>
    <mergeCell ref="B4:D4"/>
    <mergeCell ref="K4:O4"/>
    <mergeCell ref="P1:X4"/>
    <mergeCell ref="B5:D7"/>
    <mergeCell ref="E5:G7"/>
    <mergeCell ref="F1:J3"/>
    <mergeCell ref="B1:E3"/>
    <mergeCell ref="O6:O8"/>
    <mergeCell ref="W6:W8"/>
    <mergeCell ref="X6:X8"/>
    <mergeCell ref="Y6:Y8"/>
    <mergeCell ref="Z33:Z34"/>
    <mergeCell ref="Y33:Y34"/>
    <mergeCell ref="R36:X36"/>
    <mergeCell ref="P36:Q36"/>
    <mergeCell ref="W24:W25"/>
    <mergeCell ref="X24:X25"/>
    <mergeCell ref="Y24:Y25"/>
    <mergeCell ref="I36:O36"/>
    <mergeCell ref="B23:D24"/>
    <mergeCell ref="E23:G24"/>
    <mergeCell ref="O24:O25"/>
    <mergeCell ref="G36:H36"/>
    <mergeCell ref="B33:G33"/>
    <mergeCell ref="B34:G34"/>
    <mergeCell ref="B35:G35"/>
    <mergeCell ref="B36:D36"/>
    <mergeCell ref="E36:F36"/>
  </mergeCells>
  <phoneticPr fontId="2" type="noConversion"/>
  <dataValidations xWindow="487" yWindow="605" count="44">
    <dataValidation type="decimal" allowBlank="1" showInputMessage="1" showErrorMessage="1" error="Introduceți un număr valid între 0 și 24." sqref="H9:N21 P9:V21 H26:N32 P26:V32" xr:uid="{00000000-0002-0000-0000-000000000000}">
      <formula1>0</formula1>
      <formula2>24</formula2>
    </dataValidation>
    <dataValidation errorStyle="warning" operator="lessThanOrEqual" allowBlank="1" showInputMessage="1" showErrorMessage="1" sqref="H22:H23" xr:uid="{00000000-0002-0000-0000-000002000000}"/>
    <dataValidation allowBlank="1" showInputMessage="1" showErrorMessage="1" prompt="Creați o Foaie de pontaj pentru angajați în acest registru de lucru. Introduceți orele normale în celulele de la B9 la Y21 și orele suplimentare în celulele de la B26 la Y32 în această foaie de lucru. Totalurile sunt calculate automat" sqref="A1" xr:uid="{00000000-0002-0000-0000-000003000000}"/>
    <dataValidation allowBlank="1" showInputMessage="1" showErrorMessage="1" prompt="Titlul acestei foi de lucru este în această celulă. Introduceți numele angajatului în celula K1 și numărul angajatului în celula K4. Data de sfârșit a statului de plată se actualizează automat în celula E4" sqref="B1:E3" xr:uid="{00000000-0002-0000-0000-000004000000}"/>
    <dataValidation allowBlank="1" showInputMessage="1" showErrorMessage="1" prompt="Data de sfârșit a statului de plată se actualizează automat în celula din dreapta" sqref="B4:D4" xr:uid="{00000000-0002-0000-0000-000005000000}"/>
    <dataValidation allowBlank="1" showInputMessage="1" showErrorMessage="1" prompt="Data de sfârșit a statului de plată se actualizează automat în această celulă" sqref="E4" xr:uid="{00000000-0002-0000-0000-000006000000}"/>
    <dataValidation allowBlank="1" showInputMessage="1" showErrorMessage="1" prompt="Introduceți numele angajatului în celula de la dreapta" sqref="F1:J3 B36:D36" xr:uid="{00000000-0002-0000-0000-000007000000}"/>
    <dataValidation allowBlank="1" showInputMessage="1" showErrorMessage="1" prompt="Introduceți numele angajatului în această celulă" sqref="E36:F36 K1:O3" xr:uid="{00000000-0002-0000-0000-000008000000}"/>
    <dataValidation allowBlank="1" showInputMessage="1" showErrorMessage="1" prompt="Introduceți numărul angajatului în celula de la dreapta" sqref="F4:J4" xr:uid="{00000000-0002-0000-0000-000009000000}"/>
    <dataValidation allowBlank="1" showInputMessage="1" showErrorMessage="1" prompt="Introduceți numărul angajatului în această celulă" sqref="K4:O4" xr:uid="{00000000-0002-0000-0000-00000A000000}"/>
    <dataValidation type="list" errorStyle="warning" allowBlank="1" showInputMessage="1" showErrorMessage="1" error="Selectați Da în această celulă dacă este necesară autorizarea pentru ore suplimentare. Selectați ANULARE, apăsați ALT+SĂGEATĂ ÎN JOS pentru opțiuni, apoi SĂGEATĂ ÎN JOS și ENTER pentru a selecta" prompt="Selectați Da în această celulă dacă este necesară autorizarea pentru ore suplimentare" sqref="Y1:Y4" xr:uid="{00000000-0002-0000-0000-00000B000000}">
      <formula1>"Da"</formula1>
    </dataValidation>
    <dataValidation allowBlank="1" showInputMessage="1" showErrorMessage="1" prompt="Introduceți detalii pentru ore normale în celulele de mai jos, celulele de la B9 până la Y21 și data în celula H7. Numărul total de ore normale se calculează automat în celulele de la H22 la X22" sqref="B5:D7" xr:uid="{00000000-0002-0000-0000-00000C000000}"/>
    <dataValidation allowBlank="1" showInputMessage="1" showErrorMessage="1" prompt="Introduceți data în celula din dreapta. Datele se actualizează automat în celulele de la I7 la N7 și în celulele de la P7 la V7, iar zilele săptămânii în celulele H8-N8 și P8-V8" sqref="E5:G7" xr:uid="{00000000-0002-0000-0000-00000D000000}"/>
    <dataValidation allowBlank="1" showInputMessage="1" showErrorMessage="1" prompt="Introduceți activitatea în această coloană, sub acest titlu" sqref="B8 B25" xr:uid="{00000000-0002-0000-0000-00000E000000}"/>
    <dataValidation allowBlank="1" showInputMessage="1" showErrorMessage="1" prompt="Introduceți locația în această coloană, sub acest titlu" sqref="C8 C25" xr:uid="{00000000-0002-0000-0000-00000F000000}"/>
    <dataValidation allowBlank="1" showInputMessage="1" showErrorMessage="1" prompt="Introduceți numărul comenzii de lucru în această coloană, sub acest titlu" sqref="D8 D25" xr:uid="{00000000-0002-0000-0000-000010000000}"/>
    <dataValidation allowBlank="1" showInputMessage="1" showErrorMessage="1" prompt="Introduceți descrierea activității în această coloană, sub acest titlu" sqref="E8 E25" xr:uid="{00000000-0002-0000-0000-000011000000}"/>
    <dataValidation allowBlank="1" showInputMessage="1" showErrorMessage="1" prompt="Introduceți funcția în această coloană, sub acest titlu" sqref="F8 F25" xr:uid="{00000000-0002-0000-0000-000012000000}"/>
    <dataValidation allowBlank="1" showInputMessage="1" showErrorMessage="1" prompt="Introduceți numărul funcției în această coloană, sub acest titlu" sqref="G8 G25" xr:uid="{00000000-0002-0000-0000-000013000000}"/>
    <dataValidation allowBlank="1" showInputMessage="1" showErrorMessage="1" prompt="Ziua săptămânii este actualizată automat. Introduceți un număr între 0 și 24 în această coloană, sub acest titlu pentru ziua săptămânii" sqref="H8 P8:V8" xr:uid="{00000000-0002-0000-0000-000014000000}"/>
    <dataValidation allowBlank="1" showInputMessage="1" showErrorMessage="1" prompt="Ziua săptămânii este actualizată automat. Introduceți un număr între 0 și 24 în această coloană, sub acest titlu pentru ziua săptămânii " sqref="I8:N8" xr:uid="{00000000-0002-0000-0000-000015000000}"/>
    <dataValidation allowBlank="1" showInputMessage="1" showErrorMessage="1" prompt="Totalul de ore normale din săptămâna 1 se calculează automat în această coloană, sub acest titlu" sqref="O6:O8" xr:uid="{00000000-0002-0000-0000-000016000000}"/>
    <dataValidation allowBlank="1" showInputMessage="1" showErrorMessage="1" prompt="Totalul de ore normale din săptămâna 2 se calculează automat în această coloană, sub acest titlu" sqref="W6:W8" xr:uid="{00000000-0002-0000-0000-000017000000}"/>
    <dataValidation allowBlank="1" showInputMessage="1" showErrorMessage="1" prompt="Totalul de ore normale se calculează automat în această coloană, sub acest titlu" sqref="X6:X8" xr:uid="{00000000-0002-0000-0000-000018000000}"/>
    <dataValidation allowBlank="1" showInputMessage="1" showErrorMessage="1" prompt="Introduceți Statul de plată (folosiți doar codul de plată) în această coloană, sub acest titlu" sqref="Y6:Y8" xr:uid="{00000000-0002-0000-0000-000019000000}"/>
    <dataValidation allowBlank="1" showInputMessage="1" showErrorMessage="1" prompt="Totalul orelor suplimentare se calculează automat în celulele de la dreapta" sqref="B33:G33" xr:uid="{00000000-0002-0000-0000-00001A000000}"/>
    <dataValidation allowBlank="1" showInputMessage="1" showErrorMessage="1" prompt="Introduceți numele supervizorului în această celulă" sqref="I36:O36 R36:X36" xr:uid="{00000000-0002-0000-0000-00001C000000}"/>
    <dataValidation allowBlank="1" showInputMessage="1" showErrorMessage="1" prompt="Introduceți numele supervizorului în celula de la dreapta" sqref="G36:H36 P36:Q36" xr:uid="{00000000-0002-0000-0000-00001D000000}"/>
    <dataValidation allowBlank="1" showInputMessage="1" showErrorMessage="1" prompt="Totalul de ore suplimentare din săptămâna 1 se calculează automat în această coloană, sub acest titlu" sqref="O24" xr:uid="{00000000-0002-0000-0000-00001E000000}"/>
    <dataValidation allowBlank="1" showInputMessage="1" showErrorMessage="1" prompt="Totalul de ore suplimentare din săptămâna 2 se calculează automat în această coloană, sub acest titlu" sqref="W24:W25" xr:uid="{00000000-0002-0000-0000-00001F000000}"/>
    <dataValidation allowBlank="1" showInputMessage="1" showErrorMessage="1" prompt="Totalul de ore suplimentare se calculează automat în această coloană, sub acest titlu" sqref="X24" xr:uid="{00000000-0002-0000-0000-000020000000}"/>
    <dataValidation allowBlank="1" showInputMessage="1" showErrorMessage="1" prompt="Numărul total de ore lucrate se calculează automat în celula de mai jos" sqref="Y33:Y34" xr:uid="{00000000-0002-0000-0000-000021000000}"/>
    <dataValidation allowBlank="1" showInputMessage="1" showErrorMessage="1" prompt="Numărul total de ore lucrate se calculează automat în această celulă" sqref="Y35" xr:uid="{00000000-0002-0000-0000-000022000000}"/>
    <dataValidation allowBlank="1" showInputMessage="1" showErrorMessage="1" prompt="Numărul total de ore plătite se calculează automat în celula de mai jos" sqref="Z33:Z34" xr:uid="{00000000-0002-0000-0000-000023000000}"/>
    <dataValidation allowBlank="1" showInputMessage="1" showErrorMessage="1" prompt="Numărul total de ore plătite se calculează automat în această celulă" sqref="Z35" xr:uid="{00000000-0002-0000-0000-000024000000}"/>
    <dataValidation allowBlank="1" showInputMessage="1" showErrorMessage="1" prompt="Introduceți orele suplimentare în celule B24-Y32 și compensația pentru orele suplimentare în celulele H34-N24 și P34-V34" sqref="B25:E25" xr:uid="{00000000-0002-0000-0000-000025000000}"/>
    <dataValidation type="date" operator="greaterThan" allowBlank="1" showInputMessage="1" showErrorMessage="1" error="Introduceți o dată validă de după 1.01.2000." prompt="Introduceți data în această celulă. Restul datelor din celulele de la dreapta și zilele săptămânii din celula de mai jos sunt actualizate automat" sqref="H7" xr:uid="{00000000-0002-0000-0000-000027000000}">
      <formula1>36526</formula1>
    </dataValidation>
    <dataValidation allowBlank="1" showInputMessage="1" showErrorMessage="1" prompt="Introduceți orele suplimentare în celule B26-Y32 și compensația pentru orele suplimentare în celulele H34-N24 și P34-V34" sqref="B23:D24" xr:uid="{00000000-0002-0000-0000-000028000000}"/>
    <dataValidation allowBlank="1" showInputMessage="1" showErrorMessage="1" prompt="Datele se actualizează automat în celulele H24-N24 și P24-V24, iar zilele săptămânii în celulele H25-N25 și P25-V25" sqref="E23:G24" xr:uid="{00000000-0002-0000-0000-000029000000}"/>
    <dataValidation allowBlank="1" showInputMessage="1" showErrorMessage="1" prompt="Totalul orelor normale se calculează automat în celulele de la dreapta" sqref="B22:G22" xr:uid="{00000000-0002-0000-0000-00002A000000}"/>
    <dataValidation allowBlank="1" showInputMessage="1" showErrorMessage="1" prompt="Introduceți codul pentru ore suplimentare în această coloană, sub acest titlu, în celulele Y26-Y32. Totalul de ore lucrate se calculează automat în celula Y35, iar totalul de ore plătite în Z35" sqref="Y24:Y25" xr:uid="{00000000-0002-0000-0000-00002B000000}"/>
    <dataValidation allowBlank="1" showInputMessage="1" showErrorMessage="1" prompt="Compensațiile pentru ore suplimentare se calculează automat în celulele de la dreapta" sqref="B34:G34" xr:uid="{00000000-0002-0000-0000-00002C000000}"/>
    <dataValidation allowBlank="1" showInputMessage="1" showErrorMessage="1" prompt="Orele suplimentare plătite se calculează automat în celulele de la dreapta. Introduceți numele angajatului în celula E36 și numele supervizorilor în celula I36 și R36" sqref="B35:G35" xr:uid="{00000000-0002-0000-0000-00002D000000}"/>
    <dataValidation allowBlank="1" showInputMessage="1" showErrorMessage="1" prompt="Selectați Da în celula din dreapta dacă este necesară autorizarea pentru ore suplimentare" sqref="P1:X4" xr:uid="{399B917A-5016-45E1-9734-E29FE7A6896A}"/>
  </dataValidations>
  <printOptions horizontalCentered="1" verticalCentered="1"/>
  <pageMargins left="0.2" right="0" top="0" bottom="0" header="0" footer="0"/>
  <pageSetup paperSize="9" scale="63" orientation="landscape" horizontalDpi="300" verticalDpi="300" r:id="rId1"/>
  <headerFooter alignWithMargins="0"/>
  <ignoredErrors>
    <ignoredError sqref="W9:W21 O9:O22 H22 P22:V22 O26:O31 H35:N35 P35:V35 O32 O34:O35" emptyCellReference="1"/>
    <ignoredError sqref="W33" formula="1"/>
    <ignoredError sqref="H2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B1:C8"/>
  <sheetViews>
    <sheetView workbookViewId="0"/>
  </sheetViews>
  <sheetFormatPr defaultColWidth="9.28515625" defaultRowHeight="16.5" x14ac:dyDescent="0.3"/>
  <cols>
    <col min="1" max="1" width="2.7109375" customWidth="1"/>
    <col min="2" max="3" width="14.28515625" customWidth="1"/>
  </cols>
  <sheetData>
    <row r="1" spans="2:3" ht="30.75" x14ac:dyDescent="0.3">
      <c r="B1" s="72" t="s">
        <v>30</v>
      </c>
      <c r="C1" s="72" t="s">
        <v>31</v>
      </c>
    </row>
    <row r="2" spans="2:3" x14ac:dyDescent="0.3">
      <c r="B2" s="73">
        <v>1</v>
      </c>
      <c r="C2" s="73" t="s">
        <v>32</v>
      </c>
    </row>
    <row r="3" spans="2:3" x14ac:dyDescent="0.3">
      <c r="B3" s="73">
        <v>2</v>
      </c>
      <c r="C3" s="73" t="s">
        <v>33</v>
      </c>
    </row>
    <row r="4" spans="2:3" x14ac:dyDescent="0.3">
      <c r="B4" s="73">
        <v>3</v>
      </c>
      <c r="C4" s="73" t="s">
        <v>34</v>
      </c>
    </row>
    <row r="5" spans="2:3" x14ac:dyDescent="0.3">
      <c r="B5" s="73">
        <v>4</v>
      </c>
      <c r="C5" s="73" t="s">
        <v>35</v>
      </c>
    </row>
    <row r="6" spans="2:3" x14ac:dyDescent="0.3">
      <c r="B6" s="73">
        <v>5</v>
      </c>
      <c r="C6" s="73" t="s">
        <v>36</v>
      </c>
    </row>
    <row r="7" spans="2:3" x14ac:dyDescent="0.3">
      <c r="B7" s="73">
        <v>6</v>
      </c>
      <c r="C7" s="73" t="s">
        <v>37</v>
      </c>
    </row>
    <row r="8" spans="2:3" x14ac:dyDescent="0.3">
      <c r="B8" s="73">
        <v>7</v>
      </c>
      <c r="C8" s="73" t="s">
        <v>38</v>
      </c>
    </row>
  </sheetData>
  <phoneticPr fontId="2" type="noConversion"/>
  <dataValidations count="3">
    <dataValidation allowBlank="1" showInputMessage="1" showErrorMessage="1" prompt="Inserați sau modificați numărul întreg al zilelor săptămânii în această coloană, sub acest titlu" sqref="B1" xr:uid="{00000000-0002-0000-0100-000000000000}"/>
    <dataValidation allowBlank="1" showInputMessage="1" showErrorMessage="1" prompt="Inserați sau modificați prescurtarea zilei în această coloană, sub acest titlu" sqref="C1" xr:uid="{00000000-0002-0000-0100-000001000000}"/>
    <dataValidation allowBlank="1" showInputMessage="1" showErrorMessage="1" prompt="Creați o listă cu numere întregi pentru zilele săptămânii și prescurtarea acestora în această foaie de lucru. Zilele săptămânii sunt actualizate în foaia de pontaj a angajaților" sqref="A1" xr:uid="{00000000-0002-0000-0100-000002000000}"/>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Foi de lucru</vt:lpstr>
      </vt:variant>
      <vt:variant>
        <vt:i4>2</vt:i4>
      </vt:variant>
      <vt:variant>
        <vt:lpstr>Zone denumite</vt:lpstr>
      </vt:variant>
      <vt:variant>
        <vt:i4>27</vt:i4>
      </vt:variant>
    </vt:vector>
  </HeadingPairs>
  <TitlesOfParts>
    <vt:vector size="29" baseType="lpstr">
      <vt:lpstr>Foaie de pontaj pentru angajați</vt:lpstr>
      <vt:lpstr>Căutare_ZiSăptămână</vt:lpstr>
      <vt:lpstr>_3_8</vt:lpstr>
      <vt:lpstr>Dată_Sfârșit</vt:lpstr>
      <vt:lpstr>O_Zi</vt:lpstr>
      <vt:lpstr>RegiuneTitluColoană1..G21.1</vt:lpstr>
      <vt:lpstr>RegiuneTitluColoană10..Y21.1</vt:lpstr>
      <vt:lpstr>RegiuneTitluColoană11..Z35.1</vt:lpstr>
      <vt:lpstr>RegiuneTitluColoană2..N21.1</vt:lpstr>
      <vt:lpstr>RegiuneTitluColoană3..O21.1</vt:lpstr>
      <vt:lpstr>RegiuneTitluColoană4..V21.1</vt:lpstr>
      <vt:lpstr>RegiuneTitluColoană5..Y21.1</vt:lpstr>
      <vt:lpstr>RegiuneTitluColoană6..G32.1</vt:lpstr>
      <vt:lpstr>RegiuneTitluColoană7..N32.1</vt:lpstr>
      <vt:lpstr>RegiuneTitluColoană8..O32.1</vt:lpstr>
      <vt:lpstr>RegiuneTitluColoană9..V32.1</vt:lpstr>
      <vt:lpstr>RegiuneTitluRând1..E4</vt:lpstr>
      <vt:lpstr>RegiuneTitluRând2..X35.1</vt:lpstr>
      <vt:lpstr>RegiuneTitluRând3..Y22</vt:lpstr>
      <vt:lpstr>RegiuneTitluRând4..E36</vt:lpstr>
      <vt:lpstr>RegiuneTitluRând5..I36</vt:lpstr>
      <vt:lpstr>RegiuneTitluRând6..R36</vt:lpstr>
      <vt:lpstr>ROUND</vt:lpstr>
      <vt:lpstr>Săptămâna_1_Normale</vt:lpstr>
      <vt:lpstr>Săptămâna_1_Suplim</vt:lpstr>
      <vt:lpstr>Săptămâna_2_Normale</vt:lpstr>
      <vt:lpstr>Săptămâna_2_Suplim</vt:lpstr>
      <vt:lpstr>Total_Toate_Orele</vt:lpstr>
      <vt:lpstr>'Foaie de pontaj pentru angajați'!Zona_de_imprimat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2018-03-27T09:30:17Z</dcterms:created>
  <dcterms:modified xsi:type="dcterms:W3CDTF">2018-11-05T06:24:09Z</dcterms:modified>
</cp:coreProperties>
</file>

<file path=docProps/custom.xml><?xml version="1.0" encoding="utf-8"?>
<Properties xmlns="http://schemas.openxmlformats.org/officeDocument/2006/custom-properties" xmlns:vt="http://schemas.openxmlformats.org/officeDocument/2006/docPropsVTypes"/>
</file>