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0.1.31\personal\_PubMed\Templates\26_Accessibility_Q4_Wac\04_PreDTP_Done\ro-RO\"/>
    </mc:Choice>
  </mc:AlternateContent>
  <bookViews>
    <workbookView xWindow="0" yWindow="0" windowWidth="28800" windowHeight="14145"/>
  </bookViews>
  <sheets>
    <sheet name="Flux de numerar" sheetId="1" r:id="rId1"/>
    <sheet name="Venit lunar" sheetId="4" r:id="rId2"/>
    <sheet name="Cheltuieli lunare" sheetId="3" r:id="rId3"/>
  </sheets>
  <definedNames>
    <definedName name="_xlnm.Print_Titles" localSheetId="2">'Cheltuieli lunare'!$1:$1</definedName>
    <definedName name="_xlnm.Print_Titles" localSheetId="0">'Flux de numerar'!$5:$5</definedName>
    <definedName name="_xlnm.Print_Titles" localSheetId="1">'Venit lunar'!$1:$1</definedName>
    <definedName name="Titlu1">FluxNumerar[[#Headers],[Flux de numerar]]</definedName>
    <definedName name="Titlu2">Venit[[#Headers],[Venit lunar]]</definedName>
    <definedName name="Titlu3">Cheltuieli[[#Headers],[Cheltuieli lunare]]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 l="1"/>
  <c r="D6" i="1" s="1"/>
  <c r="C5" i="4"/>
  <c r="D22" i="3"/>
  <c r="C22" i="3"/>
  <c r="D7" i="1"/>
  <c r="C7" i="1"/>
  <c r="C6" i="1"/>
  <c r="E3" i="4"/>
  <c r="E4" i="4"/>
  <c r="E2" i="4"/>
  <c r="E5" i="4" s="1"/>
  <c r="C8" i="1" l="1"/>
  <c r="D8" i="1"/>
  <c r="E8" i="1" s="1"/>
  <c r="E6" i="1"/>
  <c r="E3" i="3"/>
  <c r="E4" i="3"/>
  <c r="E5" i="3"/>
  <c r="E6" i="3"/>
  <c r="E7" i="3"/>
  <c r="E8" i="3"/>
  <c r="E9" i="3"/>
  <c r="E10" i="3"/>
  <c r="E11" i="3"/>
  <c r="E12" i="3"/>
  <c r="E13" i="3"/>
  <c r="E14" i="3"/>
  <c r="E15" i="3"/>
  <c r="E16" i="3"/>
  <c r="E17" i="3"/>
  <c r="E18" i="3"/>
  <c r="E19" i="3"/>
  <c r="E20" i="3"/>
  <c r="E21" i="3"/>
  <c r="E2" i="3"/>
  <c r="E22" i="3" l="1"/>
  <c r="E7" i="1" s="1"/>
</calcChain>
</file>

<file path=xl/sharedStrings.xml><?xml version="1.0" encoding="utf-8"?>
<sst xmlns="http://schemas.openxmlformats.org/spreadsheetml/2006/main" count="43" uniqueCount="35">
  <si>
    <t>Lună</t>
  </si>
  <si>
    <t>An</t>
  </si>
  <si>
    <t>Buget familial lunar</t>
  </si>
  <si>
    <t>Flux de numerar</t>
  </si>
  <si>
    <t>Total venit</t>
  </si>
  <si>
    <t>Total cheltuieli</t>
  </si>
  <si>
    <t>Total numerar</t>
  </si>
  <si>
    <t>Proiectat</t>
  </si>
  <si>
    <t>Real</t>
  </si>
  <si>
    <t>Diferența</t>
  </si>
  <si>
    <t>Venit lunar</t>
  </si>
  <si>
    <t>Venit 1</t>
  </si>
  <si>
    <t>Venit 2</t>
  </si>
  <si>
    <t>Alte venituri</t>
  </si>
  <si>
    <t>Cheltuieli lunare</t>
  </si>
  <si>
    <t>Locuință</t>
  </si>
  <si>
    <t>Alimente</t>
  </si>
  <si>
    <t>Telefon</t>
  </si>
  <si>
    <t>Curent electric/gaze</t>
  </si>
  <si>
    <t>Apă/canalizare/gunoi</t>
  </si>
  <si>
    <t>Cablu TV</t>
  </si>
  <si>
    <t>Internet</t>
  </si>
  <si>
    <t>Întreținere/reparații</t>
  </si>
  <si>
    <t>Îngrijirea copiilor</t>
  </si>
  <si>
    <t>Taxe școlare</t>
  </si>
  <si>
    <t>Animale de casă</t>
  </si>
  <si>
    <t>Transport</t>
  </si>
  <si>
    <t>Îngrijire personală</t>
  </si>
  <si>
    <t>Asigurare</t>
  </si>
  <si>
    <t>Carduri de credit</t>
  </si>
  <si>
    <t>Împrumuturi</t>
  </si>
  <si>
    <t>Taxe</t>
  </si>
  <si>
    <t>Cadouri/caritabile</t>
  </si>
  <si>
    <t>Economii</t>
  </si>
  <si>
    <t>Altele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</si>
</sst>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 #,##0.00_);_(* \(#,##0.00\);_(* &quot;-&quot;??_);_(@_)"/>
    <numFmt numFmtId="167" formatCode="#,##0\ [$lei-418]"/>
  </numFmts>
  <fonts count="20" x14ac:knownFonts="1">
    <font>
      <sz val="11"/>
      <color theme="1" tint="0.34998626667073579"/>
      <name val="Arial"/>
      <family val="2"/>
      <scheme val="minor"/>
    </font>
    <font>
      <b/>
      <sz val="11"/>
      <color theme="1"/>
      <name val="Arial"/>
      <family val="2"/>
      <scheme val="minor"/>
    </font>
    <font>
      <sz val="24"/>
      <color theme="6"/>
      <name val="Arial"/>
      <family val="2"/>
      <scheme val="major"/>
    </font>
    <font>
      <b/>
      <sz val="56"/>
      <color theme="6"/>
      <name val="Arial"/>
      <family val="2"/>
      <scheme val="major"/>
    </font>
    <font>
      <sz val="11"/>
      <color theme="1" tint="0.34998626667073579"/>
      <name val="Arial"/>
      <family val="2"/>
      <scheme val="minor"/>
    </font>
    <font>
      <b/>
      <sz val="11"/>
      <color theme="4"/>
      <name val="Arial"/>
      <family val="2"/>
      <scheme val="major"/>
    </font>
    <font>
      <i/>
      <sz val="16"/>
      <color theme="1" tint="0.34998626667073579"/>
      <name val="Arial"/>
      <family val="2"/>
      <scheme val="major"/>
    </font>
    <font>
      <sz val="11"/>
      <color theme="4"/>
      <name val="Arial"/>
      <family val="2"/>
      <scheme val="major"/>
    </font>
    <font>
      <sz val="11"/>
      <color theme="5" tint="-0.24994659260841701"/>
      <name val="Arial"/>
      <family val="2"/>
      <scheme val="major"/>
    </font>
    <font>
      <u/>
      <sz val="11"/>
      <color theme="1" tint="0.34998626667073579"/>
      <name val="Arial"/>
      <family val="2"/>
      <scheme val="minor"/>
    </font>
    <font>
      <b/>
      <sz val="11"/>
      <color theme="5" tint="-0.24994659260841701"/>
      <name val="Arial"/>
      <family val="2"/>
      <scheme val="major"/>
    </font>
    <font>
      <b/>
      <sz val="11"/>
      <color theme="7" tint="-0.24994659260841701"/>
      <name val="Arial"/>
      <family val="2"/>
      <scheme val="major"/>
    </font>
    <font>
      <b/>
      <sz val="11"/>
      <color theme="4"/>
      <name val="Arial"/>
      <family val="2"/>
      <scheme val="major"/>
    </font>
    <font>
      <sz val="11"/>
      <color theme="1" tint="0.34998626667073579"/>
      <name val="Arial"/>
      <family val="2"/>
      <scheme val="minor"/>
    </font>
    <font>
      <b/>
      <sz val="11"/>
      <color theme="5" tint="-0.24994659260841701"/>
      <name val="Arial"/>
      <family val="2"/>
      <scheme val="major"/>
    </font>
    <font>
      <b/>
      <sz val="11"/>
      <color theme="7" tint="-0.24994659260841701"/>
      <name val="Arial"/>
      <family val="2"/>
      <scheme val="major"/>
    </font>
    <font>
      <sz val="11"/>
      <color theme="1" tint="0.34998626667073579"/>
      <name val="Arial"/>
      <scheme val="minor"/>
    </font>
    <font>
      <b/>
      <sz val="11"/>
      <color theme="4"/>
      <name val="Arial"/>
      <scheme val="major"/>
    </font>
    <font>
      <sz val="11"/>
      <color theme="5" tint="-0.24994659260841701"/>
      <name val="Arial"/>
      <scheme val="major"/>
    </font>
    <font>
      <sz val="11"/>
      <color theme="1" tint="0.34998626667073579"/>
      <name val="Arial"/>
      <family val="2"/>
      <charset val="238"/>
      <scheme val="min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vertical="center" wrapText="1"/>
    </xf>
    <xf numFmtId="0" fontId="6" fillId="0" borderId="0" applyNumberFormat="0" applyFill="0" applyBorder="0" applyProtection="0">
      <alignment horizontal="left" vertical="top"/>
    </xf>
    <xf numFmtId="0" fontId="2" fillId="0" borderId="0" applyNumberFormat="0" applyFill="0" applyProtection="0">
      <alignment horizontal="left"/>
    </xf>
    <xf numFmtId="0" fontId="3" fillId="0" borderId="0" applyNumberFormat="0" applyFill="0" applyProtection="0">
      <alignment horizontal="left" vertical="center"/>
    </xf>
    <xf numFmtId="0" fontId="10" fillId="0" borderId="0" applyNumberFormat="0" applyFill="0" applyBorder="0" applyProtection="0">
      <alignment horizontal="right" vertical="center" indent="2"/>
    </xf>
    <xf numFmtId="0" fontId="5" fillId="0" borderId="0" applyNumberFormat="0" applyFill="0" applyBorder="0" applyProtection="0">
      <alignment horizontal="right" vertical="center" indent="2"/>
    </xf>
    <xf numFmtId="0" fontId="1" fillId="0" borderId="0" applyNumberFormat="0" applyFill="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Protection="0">
      <alignment horizontal="right" vertical="center" indent="2"/>
    </xf>
    <xf numFmtId="16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0" fontId="8" fillId="0" borderId="0" applyNumberFormat="0" applyFill="0" applyBorder="0">
      <alignment horizontal="right" vertical="center" indent="2"/>
    </xf>
    <xf numFmtId="0" fontId="11" fillId="0" borderId="0" applyNumberFormat="0" applyFill="0" applyBorder="0">
      <alignment horizontal="right" vertical="center" indent="2"/>
    </xf>
    <xf numFmtId="0" fontId="4" fillId="0" borderId="0" applyNumberFormat="0" applyFill="0" applyBorder="0" applyProtection="0">
      <alignment vertical="center" wrapText="1"/>
    </xf>
    <xf numFmtId="0" fontId="9" fillId="0" borderId="0" applyNumberFormat="0" applyFill="0" applyBorder="0" applyProtection="0">
      <alignment vertical="center" wrapText="1"/>
    </xf>
    <xf numFmtId="167" fontId="7" fillId="0" borderId="0" applyFill="0" applyBorder="0">
      <alignment horizontal="right" vertical="center" indent="2"/>
    </xf>
  </cellStyleXfs>
  <cellXfs count="31">
    <xf numFmtId="0" fontId="0" fillId="0" borderId="0" xfId="0">
      <alignment vertical="center" wrapText="1"/>
    </xf>
    <xf numFmtId="0" fontId="2" fillId="0" borderId="0" xfId="2">
      <alignment horizontal="left"/>
    </xf>
    <xf numFmtId="0" fontId="0" fillId="0" borderId="0" xfId="0" applyBorder="1">
      <alignment vertical="center" wrapText="1"/>
    </xf>
    <xf numFmtId="0" fontId="3" fillId="0" borderId="0" xfId="3" applyAlignment="1">
      <alignment horizontal="left" vertical="center"/>
    </xf>
    <xf numFmtId="0" fontId="6" fillId="0" borderId="0" xfId="1" applyAlignment="1">
      <alignment horizontal="left" vertical="top"/>
    </xf>
    <xf numFmtId="0" fontId="0" fillId="0" borderId="0" xfId="0" applyAlignment="1">
      <alignment horizontal="right" indent="2"/>
    </xf>
    <xf numFmtId="0" fontId="0" fillId="0" borderId="0" xfId="0" applyBorder="1" applyAlignment="1">
      <alignment horizontal="right" indent="2"/>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lignment vertical="center" wrapText="1"/>
    </xf>
    <xf numFmtId="0" fontId="8" fillId="0" borderId="0" xfId="13">
      <alignment horizontal="right" vertical="center" indent="2"/>
    </xf>
    <xf numFmtId="0" fontId="8" fillId="0" borderId="0" xfId="13" applyFill="1" applyBorder="1">
      <alignment horizontal="right" vertical="center" indent="2"/>
    </xf>
    <xf numFmtId="0" fontId="10" fillId="0" borderId="0" xfId="4" applyFill="1" applyBorder="1">
      <alignment horizontal="right" vertical="center" indent="2"/>
    </xf>
    <xf numFmtId="0" fontId="5" fillId="0" borderId="0" xfId="5" applyFill="1" applyBorder="1">
      <alignment horizontal="right" vertical="center" indent="2"/>
    </xf>
    <xf numFmtId="0" fontId="11" fillId="0" borderId="0" xfId="14" applyFill="1" applyBorder="1">
      <alignment horizontal="right" vertical="center" indent="2"/>
    </xf>
    <xf numFmtId="167" fontId="7" fillId="0" borderId="0" xfId="17" applyFill="1" applyBorder="1">
      <alignment horizontal="right" vertical="center" indent="2"/>
    </xf>
    <xf numFmtId="0" fontId="0" fillId="0" borderId="0" xfId="0" applyFont="1" applyFill="1" applyBorder="1">
      <alignment vertical="center" wrapText="1"/>
    </xf>
    <xf numFmtId="0" fontId="11" fillId="0" borderId="0" xfId="14">
      <alignment horizontal="right" vertical="center" indent="2"/>
    </xf>
    <xf numFmtId="167" fontId="12" fillId="0" borderId="0" xfId="9" applyFont="1" applyFill="1" applyBorder="1">
      <alignment horizontal="right" vertical="center" indent="2"/>
    </xf>
    <xf numFmtId="167" fontId="14" fillId="0" borderId="0" xfId="9" applyFont="1" applyFill="1" applyBorder="1">
      <alignment horizontal="right" vertical="center" indent="2"/>
    </xf>
    <xf numFmtId="167" fontId="15" fillId="0" borderId="0" xfId="9" applyFont="1" applyFill="1" applyBorder="1">
      <alignment horizontal="right" vertical="center" indent="2"/>
    </xf>
    <xf numFmtId="167" fontId="13" fillId="0" borderId="0" xfId="9" applyFont="1">
      <alignment horizontal="right" vertical="center" indent="2"/>
    </xf>
    <xf numFmtId="167" fontId="8" fillId="0" borderId="0" xfId="13" applyNumberFormat="1" applyFill="1" applyBorder="1">
      <alignment horizontal="right" vertical="center" indent="2"/>
    </xf>
    <xf numFmtId="167" fontId="4" fillId="0" borderId="0" xfId="9" applyFill="1" applyBorder="1">
      <alignment horizontal="right" vertical="center" indent="2"/>
    </xf>
    <xf numFmtId="167" fontId="4" fillId="0" borderId="0" xfId="9">
      <alignment horizontal="right" vertical="center" indent="2"/>
    </xf>
    <xf numFmtId="0" fontId="16" fillId="0" borderId="0" xfId="0" applyFont="1" applyFill="1">
      <alignment vertical="center" wrapText="1"/>
    </xf>
    <xf numFmtId="167" fontId="17" fillId="0" borderId="0" xfId="9" applyFont="1" applyFill="1" applyBorder="1">
      <alignment horizontal="right" vertical="center" indent="2"/>
    </xf>
    <xf numFmtId="167" fontId="18" fillId="0" borderId="0" xfId="9" applyFont="1" applyProtection="1">
      <alignment horizontal="right" vertical="center" indent="2"/>
    </xf>
    <xf numFmtId="167" fontId="19" fillId="0" borderId="0" xfId="9" applyNumberFormat="1" applyFont="1" applyAlignment="1">
      <alignment horizontal="right" vertical="center" indent="2"/>
    </xf>
    <xf numFmtId="0" fontId="0" fillId="0" borderId="0" xfId="0" applyAlignment="1">
      <alignment horizontal="left" vertical="center"/>
    </xf>
    <xf numFmtId="167" fontId="0" fillId="0" borderId="0" xfId="13" applyNumberFormat="1" applyFont="1" applyFill="1" applyBorder="1">
      <alignment horizontal="right" vertical="center" indent="2"/>
    </xf>
  </cellXfs>
  <cellStyles count="18">
    <cellStyle name="Hyperlink" xfId="15" builtinId="8" customBuiltin="1"/>
    <cellStyle name="Hyperlink parcurs" xfId="16" builtinId="9" customBuiltin="1"/>
    <cellStyle name="Monedă" xfId="9" builtinId="4" customBuiltin="1"/>
    <cellStyle name="Monedă [0]" xfId="10" builtinId="7" customBuiltin="1"/>
    <cellStyle name="Normal" xfId="0" builtinId="0" customBuiltin="1"/>
    <cellStyle name="Notă" xfId="12" builtinId="10" customBuiltin="1"/>
    <cellStyle name="Procent" xfId="11" builtinId="5" customBuiltin="1"/>
    <cellStyle name="Proiectat" xfId="17"/>
    <cellStyle name="Real" xfId="13"/>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Titlu varianță" xfId="14"/>
    <cellStyle name="Total" xfId="6" builtinId="25" customBuiltin="1"/>
    <cellStyle name="Virgulă" xfId="7" builtinId="3" customBuiltin="1"/>
    <cellStyle name="Virgulă [0]" xfId="8" builtinId="6" customBuiltin="1"/>
  </cellStyles>
  <dxfs count="16">
    <dxf>
      <font>
        <b val="0"/>
        <i val="0"/>
        <strike val="0"/>
        <condense val="0"/>
        <extend val="0"/>
        <outline val="0"/>
        <shadow val="0"/>
        <u val="none"/>
        <vertAlign val="baseline"/>
        <sz val="11"/>
        <color theme="1" tint="0.34998626667073579"/>
        <name val="Arial"/>
        <scheme val="minor"/>
      </font>
      <numFmt numFmtId="167" formatCode="#,##0\ [$lei-418]"/>
      <alignment horizontal="right" vertical="center" textRotation="0" wrapText="0" indent="2" justifyLastLine="0" shrinkToFit="0" readingOrder="0"/>
    </dxf>
    <dxf>
      <font>
        <b val="0"/>
        <i val="0"/>
        <strike val="0"/>
        <condense val="0"/>
        <extend val="0"/>
        <outline val="0"/>
        <shadow val="0"/>
        <u val="none"/>
        <vertAlign val="baseline"/>
        <sz val="11"/>
        <color theme="5" tint="-0.24994659260841701"/>
        <name val="Arial"/>
        <scheme val="major"/>
      </font>
      <protection locked="1" hidden="0"/>
    </dxf>
    <dxf>
      <font>
        <b/>
        <i val="0"/>
        <strike val="0"/>
        <condense val="0"/>
        <extend val="0"/>
        <outline val="0"/>
        <shadow val="0"/>
        <u val="none"/>
        <vertAlign val="baseline"/>
        <sz val="11"/>
        <color theme="4"/>
        <name val="Arial"/>
        <scheme val="maj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34998626667073579"/>
        <name val="Arial"/>
        <scheme val="minor"/>
      </font>
      <fill>
        <patternFill patternType="none">
          <fgColor indexed="64"/>
          <bgColor indexed="65"/>
        </patternFill>
      </fill>
    </dxf>
    <dxf>
      <alignment horizontal="left" vertical="center" textRotation="0" wrapText="0" indent="0" justifyLastLine="0" shrinkToFit="0" readingOrder="0"/>
    </dxf>
    <dxf>
      <font>
        <b val="0"/>
        <i val="0"/>
        <strike val="0"/>
        <outline val="0"/>
        <shadow val="0"/>
        <u val="none"/>
        <vertAlign val="baseline"/>
        <sz val="11"/>
        <color theme="1" tint="0.34998626667073579"/>
        <name val="Arial"/>
        <scheme val="minor"/>
      </font>
    </dxf>
    <dxf>
      <font>
        <b/>
        <i val="0"/>
        <color theme="7" tint="-0.24994659260841701"/>
      </font>
      <fill>
        <patternFill>
          <bgColor theme="2"/>
        </patternFill>
      </fill>
    </dxf>
    <dxf>
      <font>
        <b/>
        <i val="0"/>
        <color theme="7" tint="-0.24994659260841701"/>
      </font>
    </dxf>
    <dxf>
      <font>
        <b/>
        <i val="0"/>
        <color theme="6"/>
      </font>
    </dxf>
    <dxf>
      <font>
        <color theme="4"/>
      </font>
    </dxf>
    <dxf>
      <font>
        <color theme="5" tint="-0.24994659260841701"/>
      </font>
    </dxf>
    <dxf>
      <font>
        <b val="0"/>
        <i val="0"/>
        <color theme="7" tint="-0.24994659260841701"/>
      </font>
    </dxf>
    <dxf>
      <font>
        <color theme="1" tint="0.34998626667073579"/>
      </font>
    </dxf>
    <dxf>
      <font>
        <b/>
        <i val="0"/>
        <color theme="1" tint="0.24994659260841701"/>
      </font>
      <fill>
        <patternFill>
          <bgColor theme="2"/>
        </patternFill>
      </fill>
      <border>
        <top style="thin">
          <color theme="1" tint="0.499984740745262"/>
        </top>
        <bottom style="thin">
          <color theme="1" tint="0.499984740745262"/>
        </bottom>
      </border>
    </dxf>
    <dxf>
      <font>
        <b/>
        <i val="0"/>
        <color theme="4"/>
      </font>
      <border>
        <top style="thin">
          <color theme="1" tint="0.499984740745262"/>
        </top>
        <bottom style="thin">
          <color theme="1" tint="0.499984740745262"/>
        </bottom>
      </border>
    </dxf>
    <dxf>
      <border>
        <horizontal style="thin">
          <color theme="0" tint="-0.24994659260841701"/>
        </horizontal>
      </border>
    </dxf>
  </dxfs>
  <tableStyles count="1" defaultTableStyle="Buget familial lunar" defaultPivotStyle="PivotStyleLight16">
    <tableStyle name="Buget familial lunar" pivot="0" count="10">
      <tableStyleElement type="wholeTable" dxfId="15"/>
      <tableStyleElement type="headerRow" dxfId="14"/>
      <tableStyleElement type="totalRow" dxfId="13"/>
      <tableStyleElement type="firstColumn" dxfId="12"/>
      <tableStyleElement type="lastColumn" dxfId="11"/>
      <tableStyleElement type="firstColumnStripe" dxfId="10"/>
      <tableStyleElement type="secondColumnStripe" dxfId="9"/>
      <tableStyleElement type="firstHeaderCell" dxfId="8"/>
      <tableStyleElement type="lastHeaderCell" dxfId="7"/>
      <tableStyleElement type="lastTotalCell"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6024908914837"/>
          <c:y val="0.1702132503050636"/>
          <c:w val="0.86007165436409405"/>
          <c:h val="0.66070226694149947"/>
        </c:manualLayout>
      </c:layout>
      <c:barChart>
        <c:barDir val="col"/>
        <c:grouping val="clustered"/>
        <c:varyColors val="0"/>
        <c:ser>
          <c:idx val="0"/>
          <c:order val="0"/>
          <c:tx>
            <c:v>Proiectat</c:v>
          </c:tx>
          <c:spPr>
            <a:solidFill>
              <a:schemeClr val="accent1"/>
            </a:solidFill>
            <a:ln>
              <a:noFill/>
            </a:ln>
            <a:effectLst/>
          </c:spPr>
          <c:invertIfNegative val="0"/>
          <c:cat>
            <c:strRef>
              <c:f>'Flux de numerar'!$B$6:$B$8</c:f>
              <c:strCache>
                <c:ptCount val="3"/>
                <c:pt idx="0">
                  <c:v>Total venit</c:v>
                </c:pt>
                <c:pt idx="1">
                  <c:v>Total cheltuieli</c:v>
                </c:pt>
                <c:pt idx="2">
                  <c:v>Total numerar</c:v>
                </c:pt>
              </c:strCache>
            </c:strRef>
          </c:cat>
          <c:val>
            <c:numRef>
              <c:f>'Flux de numerar'!$C$6:$C$8</c:f>
              <c:numCache>
                <c:formatCode>#,##0\ [$lei-418]</c:formatCode>
                <c:ptCount val="3"/>
                <c:pt idx="0">
                  <c:v>5700</c:v>
                </c:pt>
                <c:pt idx="1">
                  <c:v>3603</c:v>
                </c:pt>
                <c:pt idx="2">
                  <c:v>2097</c:v>
                </c:pt>
              </c:numCache>
            </c:numRef>
          </c:val>
          <c:extLst>
            <c:ext xmlns:c16="http://schemas.microsoft.com/office/drawing/2014/chart" uri="{C3380CC4-5D6E-409C-BE32-E72D297353CC}">
              <c16:uniqueId val="{00000000-E665-4261-84B8-4431F68597AD}"/>
            </c:ext>
          </c:extLst>
        </c:ser>
        <c:ser>
          <c:idx val="1"/>
          <c:order val="1"/>
          <c:tx>
            <c:v>Real</c:v>
          </c:tx>
          <c:spPr>
            <a:solidFill>
              <a:schemeClr val="accent2">
                <a:lumMod val="75000"/>
              </a:schemeClr>
            </a:solidFill>
            <a:ln>
              <a:noFill/>
            </a:ln>
            <a:effectLst/>
          </c:spPr>
          <c:invertIfNegative val="0"/>
          <c:cat>
            <c:strRef>
              <c:f>'Flux de numerar'!$B$6:$B$8</c:f>
              <c:strCache>
                <c:ptCount val="3"/>
                <c:pt idx="0">
                  <c:v>Total venit</c:v>
                </c:pt>
                <c:pt idx="1">
                  <c:v>Total cheltuieli</c:v>
                </c:pt>
                <c:pt idx="2">
                  <c:v>Total numerar</c:v>
                </c:pt>
              </c:strCache>
            </c:strRef>
          </c:cat>
          <c:val>
            <c:numRef>
              <c:f>'Flux de numerar'!$D$6:$D$8</c:f>
              <c:numCache>
                <c:formatCode>#,##0\ [$lei-418]</c:formatCode>
                <c:ptCount val="3"/>
                <c:pt idx="0">
                  <c:v>5500</c:v>
                </c:pt>
                <c:pt idx="1">
                  <c:v>3655</c:v>
                </c:pt>
                <c:pt idx="2">
                  <c:v>1845</c:v>
                </c:pt>
              </c:numCache>
            </c:numRef>
          </c:val>
          <c:extLst>
            <c:ext xmlns:c16="http://schemas.microsoft.com/office/drawing/2014/chart" uri="{C3380CC4-5D6E-409C-BE32-E72D297353CC}">
              <c16:uniqueId val="{00000001-E665-4261-84B8-4431F68597AD}"/>
            </c:ext>
          </c:extLst>
        </c:ser>
        <c:dLbls>
          <c:showLegendKey val="0"/>
          <c:showVal val="0"/>
          <c:showCatName val="0"/>
          <c:showSerName val="0"/>
          <c:showPercent val="0"/>
          <c:showBubbleSize val="0"/>
        </c:dLbls>
        <c:gapWidth val="219"/>
        <c:overlap val="-27"/>
        <c:axId val="421457456"/>
        <c:axId val="489077048"/>
      </c:barChart>
      <c:catAx>
        <c:axId val="421457456"/>
        <c:scaling>
          <c:orientation val="minMax"/>
        </c:scaling>
        <c:delete val="0"/>
        <c:axPos val="b"/>
        <c:numFmt formatCode="General"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489077048"/>
        <c:crosses val="autoZero"/>
        <c:auto val="1"/>
        <c:lblAlgn val="ctr"/>
        <c:lblOffset val="100"/>
        <c:noMultiLvlLbl val="0"/>
      </c:catAx>
      <c:valAx>
        <c:axId val="489077048"/>
        <c:scaling>
          <c:orientation val="minMax"/>
        </c:scaling>
        <c:delete val="0"/>
        <c:axPos val="l"/>
        <c:majorGridlines>
          <c:spPr>
            <a:ln w="9525" cap="flat" cmpd="sng" algn="ctr">
              <a:solidFill>
                <a:schemeClr val="tx1">
                  <a:lumMod val="15000"/>
                  <a:lumOff val="85000"/>
                </a:schemeClr>
              </a:solidFill>
              <a:round/>
            </a:ln>
            <a:effectLst/>
          </c:spPr>
        </c:majorGridlines>
        <c:numFmt formatCode="#,##0\ [$lei-418]"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421457456"/>
        <c:crosses val="autoZero"/>
        <c:crossBetween val="between"/>
      </c:valAx>
      <c:spPr>
        <a:noFill/>
        <a:ln>
          <a:noFill/>
        </a:ln>
        <a:effectLst/>
      </c:spPr>
    </c:plotArea>
    <c:legend>
      <c:legendPos val="b"/>
      <c:layout>
        <c:manualLayout>
          <c:xMode val="edge"/>
          <c:yMode val="edge"/>
          <c:x val="0.7341282755080184"/>
          <c:y val="1.2778451950459487E-2"/>
          <c:w val="0.23553458387473691"/>
          <c:h val="8.860848643919509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legend>
    <c:plotVisOnly val="0"/>
    <c:dispBlanksAs val="gap"/>
    <c:showDLblsOverMax val="0"/>
  </c:chart>
  <c:spPr>
    <a:solidFill>
      <a:schemeClr val="bg1"/>
    </a:solidFill>
    <a:ln w="9525" cap="flat" cmpd="sng" algn="ctr">
      <a:noFill/>
      <a:round/>
    </a:ln>
    <a:effectLst/>
  </c:spPr>
  <c:txPr>
    <a:bodyPr/>
    <a:lstStyle/>
    <a:p>
      <a:pPr>
        <a:defRPr sz="1100"/>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3</xdr:row>
      <xdr:rowOff>79716</xdr:rowOff>
    </xdr:from>
    <xdr:to>
      <xdr:col>4</xdr:col>
      <xdr:colOff>1181100</xdr:colOff>
      <xdr:row>3</xdr:row>
      <xdr:rowOff>2381250</xdr:rowOff>
    </xdr:to>
    <xdr:graphicFrame macro="">
      <xdr:nvGraphicFramePr>
        <xdr:cNvPr id="8" name="Diagramă 7" descr="Diagramă coloană grupată afișând valorile proiectate și cele reale pentru Total venituri, Total cheltuieli și Total numerar">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FluxNumerar" displayName="FluxNumerar" ref="B5:E8" totalsRowCount="1">
  <autoFilter ref="B5:E7"/>
  <tableColumns count="4">
    <tableColumn id="1" name="Flux de numerar" totalsRowLabel="Total numerar" totalsRowDxfId="3"/>
    <tableColumn id="2" name="Proiectat" totalsRowFunction="custom" totalsRowDxfId="2" dataCellStyle="Monedă">
      <totalsRowFormula>C6-C7</totalsRowFormula>
    </tableColumn>
    <tableColumn id="3" name="Real" totalsRowFunction="custom" dataDxfId="5" totalsRowDxfId="1" dataCellStyle="Monedă">
      <totalsRowFormula>D6-D7</totalsRowFormula>
    </tableColumn>
    <tableColumn id="4" name="Diferența" totalsRowFunction="custom" totalsRowDxfId="0" dataCellStyle="Monedă">
      <totalsRowFormula>FluxNumerar[[#Totals],[Real]]-FluxNumerar[[#Totals],[Proiectat]]</totalsRowFormula>
    </tableColumn>
  </tableColumns>
  <tableStyleInfo name="Buget familial lunar" showFirstColumn="1" showLastColumn="1" showRowStripes="1" showColumnStripes="1"/>
  <extLst>
    <ext xmlns:x14="http://schemas.microsoft.com/office/spreadsheetml/2009/9/main" uri="{504A1905-F514-4f6f-8877-14C23A59335A}">
      <x14:table altTextSummary="Fluxurile de numerar proiectate, reale și de varianță pentru Total venituri, Total cheltuieli și Total numerar sunt actualizate automat, pe baza intrărilor din foile de lucru Venituri lunare și Cheltuieli lunare"/>
    </ext>
  </extLst>
</table>
</file>

<file path=xl/tables/table2.xml><?xml version="1.0" encoding="utf-8"?>
<table xmlns="http://schemas.openxmlformats.org/spreadsheetml/2006/main" id="5" name="Venit" displayName="Venit" ref="B1:E5" totalsRowCount="1">
  <autoFilter ref="B1:E4"/>
  <tableColumns count="4">
    <tableColumn id="1" name="Venit lunar" totalsRowLabel="Total venit"/>
    <tableColumn id="2" name="Proiectat" totalsRowFunction="sum" dataCellStyle="Monedă"/>
    <tableColumn id="3" name="Real" totalsRowFunction="sum" dataCellStyle="Monedă"/>
    <tableColumn id="4" name="Diferența" totalsRowFunction="sum" dataCellStyle="Monedă">
      <calculatedColumnFormula>Venit[[#This Row],[Real]]-Venit[[#This Row],[Proiectat]]</calculatedColumnFormula>
    </tableColumn>
  </tableColumns>
  <tableStyleInfo name="Buget familial lunar" showFirstColumn="1" showLastColumn="1" showRowStripes="1" showColumnStripes="1"/>
  <extLst>
    <ext xmlns:x14="http://schemas.microsoft.com/office/spreadsheetml/2009/9/main" uri="{504A1905-F514-4f6f-8877-14C23A59335A}">
      <x14:table altTextSummary="Introduceți veniturile lunare, veniturile proiectate și veniturile reale de la fiecare sursă, în acest tabel. Varianța și totalul veniturilor sunt calculate automat"/>
    </ext>
  </extLst>
</table>
</file>

<file path=xl/tables/table3.xml><?xml version="1.0" encoding="utf-8"?>
<table xmlns="http://schemas.openxmlformats.org/spreadsheetml/2006/main" id="9" name="Cheltuieli" displayName="Cheltuieli" ref="B1:E22" totalsRowCount="1">
  <autoFilter ref="B1:E21"/>
  <tableColumns count="4">
    <tableColumn id="1" name="Cheltuieli lunare" totalsRowLabel="Total cheltuieli" totalsRowDxfId="4"/>
    <tableColumn id="2" name="Proiectat" totalsRowFunction="sum" dataCellStyle="Proiectat"/>
    <tableColumn id="3" name="Real" totalsRowFunction="sum" dataCellStyle="Monedă"/>
    <tableColumn id="4" name="Diferența" totalsRowFunction="sum" dataCellStyle="Monedă">
      <calculatedColumnFormula>Cheltuieli[[#This Row],[Proiectat]]-Cheltuieli[[#This Row],[Real]]</calculatedColumnFormula>
    </tableColumn>
  </tableColumns>
  <tableStyleInfo name="Buget familial lunar" showFirstColumn="1" showLastColumn="1" showRowStripes="1" showColumnStripes="1"/>
  <extLst>
    <ext xmlns:x14="http://schemas.microsoft.com/office/spreadsheetml/2009/9/main" uri="{504A1905-F514-4f6f-8877-14C23A59335A}">
      <x14:table altTextSummary="Introduceți în acest tabel cheltuielile lunare, cheltuielile proiectate și cheltuielile reale. Varianța și totalul cheltuielilor sunt calculate automat"/>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2D1739"/>
      </a:dk2>
      <a:lt2>
        <a:srgbClr val="EAEAEA"/>
      </a:lt2>
      <a:accent1>
        <a:srgbClr val="D12F2F"/>
      </a:accent1>
      <a:accent2>
        <a:srgbClr val="F1740D"/>
      </a:accent2>
      <a:accent3>
        <a:srgbClr val="934EBA"/>
      </a:accent3>
      <a:accent4>
        <a:srgbClr val="3084AA"/>
      </a:accent4>
      <a:accent5>
        <a:srgbClr val="60A846"/>
      </a:accent5>
      <a:accent6>
        <a:srgbClr val="C2513E"/>
      </a:accent6>
      <a:hlink>
        <a:srgbClr val="00B0F0"/>
      </a:hlink>
      <a:folHlink>
        <a:srgbClr val="934E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E8"/>
  <sheetViews>
    <sheetView showGridLines="0" tabSelected="1" zoomScaleNormal="100" workbookViewId="0"/>
  </sheetViews>
  <sheetFormatPr defaultColWidth="9" defaultRowHeight="30" customHeight="1" x14ac:dyDescent="0.2"/>
  <cols>
    <col min="1" max="1" width="2.625" style="9" customWidth="1"/>
    <col min="2" max="2" width="37.25" style="9" customWidth="1"/>
    <col min="3" max="5" width="15.75" style="5" customWidth="1"/>
    <col min="6" max="6" width="2.625" style="9" customWidth="1"/>
    <col min="7" max="16384" width="9" style="9"/>
  </cols>
  <sheetData>
    <row r="1" spans="2:5" ht="39.950000000000003" customHeight="1" x14ac:dyDescent="0.4">
      <c r="B1" s="1" t="s">
        <v>0</v>
      </c>
    </row>
    <row r="2" spans="2:5" ht="66.95" customHeight="1" x14ac:dyDescent="0.2">
      <c r="B2" s="3" t="s">
        <v>1</v>
      </c>
    </row>
    <row r="3" spans="2:5" ht="47.1" customHeight="1" x14ac:dyDescent="0.2">
      <c r="B3" s="4" t="s">
        <v>2</v>
      </c>
    </row>
    <row r="4" spans="2:5" ht="200.1" customHeight="1" x14ac:dyDescent="0.2">
      <c r="B4" s="2"/>
      <c r="C4" s="6"/>
      <c r="D4" s="6"/>
      <c r="E4" s="6"/>
    </row>
    <row r="5" spans="2:5" ht="30" customHeight="1" x14ac:dyDescent="0.2">
      <c r="B5" s="16" t="s">
        <v>3</v>
      </c>
      <c r="C5" s="13" t="s">
        <v>7</v>
      </c>
      <c r="D5" s="12" t="s">
        <v>8</v>
      </c>
      <c r="E5" s="17" t="s">
        <v>9</v>
      </c>
    </row>
    <row r="6" spans="2:5" ht="30" customHeight="1" x14ac:dyDescent="0.2">
      <c r="B6" s="8" t="s">
        <v>4</v>
      </c>
      <c r="C6" s="23">
        <f>Venit[[#Totals],[Proiectat]]</f>
        <v>5700</v>
      </c>
      <c r="D6" s="30">
        <f>Venit[[#Totals],[Real]]</f>
        <v>5500</v>
      </c>
      <c r="E6" s="24">
        <f>Venit[[#Totals],[Diferența]]</f>
        <v>-200</v>
      </c>
    </row>
    <row r="7" spans="2:5" ht="30" customHeight="1" x14ac:dyDescent="0.2">
      <c r="B7" s="8" t="s">
        <v>5</v>
      </c>
      <c r="C7" s="23">
        <f>Cheltuieli[[#Totals],[Proiectat]]</f>
        <v>3603</v>
      </c>
      <c r="D7" s="30">
        <f>Cheltuieli[[#Totals],[Real]]</f>
        <v>3655</v>
      </c>
      <c r="E7" s="24">
        <f>Cheltuieli[[#Totals],[Diferența]]</f>
        <v>-52</v>
      </c>
    </row>
    <row r="8" spans="2:5" ht="30" customHeight="1" x14ac:dyDescent="0.2">
      <c r="B8" s="25" t="s">
        <v>6</v>
      </c>
      <c r="C8" s="26">
        <f>C6-C7</f>
        <v>2097</v>
      </c>
      <c r="D8" s="27">
        <f>D6-D7</f>
        <v>1845</v>
      </c>
      <c r="E8" s="28">
        <f>FluxNumerar[[#Totals],[Real]]-FluxNumerar[[#Totals],[Proiectat]]</f>
        <v>-252</v>
      </c>
    </row>
  </sheetData>
  <dataValidations count="9">
    <dataValidation allowBlank="1" showInputMessage="1" showErrorMessage="1" prompt="Creați un buget lunar de familie în acest registru de lucru. Tabelul cu fluxul de numerar și diagrama coloană grupată cu bugetul sunt actualizate automat din foile de lucru Venituri lunare și Cheltuieli lunare" sqref="A1"/>
    <dataValidation allowBlank="1" showInputMessage="1" showErrorMessage="1" prompt="Introduceți luna în această celulă" sqref="B1"/>
    <dataValidation allowBlank="1" showInputMessage="1" showErrorMessage="1" prompt="Introduceți anul în această celulă" sqref="B2"/>
    <dataValidation allowBlank="1" showInputMessage="1" showErrorMessage="1" prompt="Titlul acestei foi de lucru se află în această celulă. Introduceți veniturile lunare în foaia de lucru Venituri lunare și cheltuielile lunare în foaia de lucru Cheltuieli lunare " sqref="B3"/>
    <dataValidation allowBlank="1" showInputMessage="1" showErrorMessage="1" prompt="Diagramă coloană grupată ilustrând valorile proiectate și cele reale pentru Total venituri, Total cheltuieli și Total numerar" sqref="B4"/>
    <dataValidation allowBlank="1" showInputMessage="1" showErrorMessage="1" prompt="Totalul veniturilor și totalul cheltuielilor sunt calculate automat în această coloană, sub acest titlu" sqref="B5"/>
    <dataValidation allowBlank="1" showInputMessage="1" showErrorMessage="1" prompt="Cantitatea proiectată este actualizată automat în această coloană, sub acest titlu" sqref="C5"/>
    <dataValidation allowBlank="1" showInputMessage="1" showErrorMessage="1" prompt="Cantitatea reală este actualizată automat în această coloană, sub acest titlu" sqref="D5"/>
    <dataValidation allowBlank="1" showInputMessage="1" showErrorMessage="1" prompt="Valoarea varianței se calculează automat în această coloană, sub acest titlu" sqref="E5"/>
  </dataValidations>
  <printOptions horizontalCentered="1"/>
  <pageMargins left="0.3" right="0.3" top="0.4" bottom="0.75"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E5"/>
  <sheetViews>
    <sheetView showGridLines="0" workbookViewId="0"/>
  </sheetViews>
  <sheetFormatPr defaultColWidth="9" defaultRowHeight="30" customHeight="1" x14ac:dyDescent="0.2"/>
  <cols>
    <col min="1" max="1" width="2.625" style="9" customWidth="1"/>
    <col min="2" max="2" width="37.25" style="9" customWidth="1"/>
    <col min="3" max="5" width="15.75" style="9" customWidth="1"/>
    <col min="6" max="6" width="2.625" style="9" customWidth="1"/>
    <col min="7" max="16384" width="9" style="9"/>
  </cols>
  <sheetData>
    <row r="1" spans="2:5" ht="30" customHeight="1" x14ac:dyDescent="0.2">
      <c r="B1" s="16" t="s">
        <v>10</v>
      </c>
      <c r="C1" s="13" t="s">
        <v>7</v>
      </c>
      <c r="D1" s="12" t="s">
        <v>8</v>
      </c>
      <c r="E1" s="14" t="s">
        <v>9</v>
      </c>
    </row>
    <row r="2" spans="2:5" ht="30" customHeight="1" x14ac:dyDescent="0.2">
      <c r="B2" s="16" t="s">
        <v>11</v>
      </c>
      <c r="C2" s="23">
        <v>4000</v>
      </c>
      <c r="D2" s="23">
        <v>4000</v>
      </c>
      <c r="E2" s="23">
        <f>Venit[[#This Row],[Real]]-Venit[[#This Row],[Proiectat]]</f>
        <v>0</v>
      </c>
    </row>
    <row r="3" spans="2:5" ht="30" customHeight="1" x14ac:dyDescent="0.2">
      <c r="B3" s="16" t="s">
        <v>12</v>
      </c>
      <c r="C3" s="23">
        <v>1400</v>
      </c>
      <c r="D3" s="23">
        <v>1500</v>
      </c>
      <c r="E3" s="23">
        <f>Venit[[#This Row],[Real]]-Venit[[#This Row],[Proiectat]]</f>
        <v>100</v>
      </c>
    </row>
    <row r="4" spans="2:5" ht="30" customHeight="1" x14ac:dyDescent="0.2">
      <c r="B4" s="16" t="s">
        <v>13</v>
      </c>
      <c r="C4" s="23">
        <v>300</v>
      </c>
      <c r="D4" s="23">
        <v>0</v>
      </c>
      <c r="E4" s="23">
        <f>Venit[[#This Row],[Real]]-Venit[[#This Row],[Proiectat]]</f>
        <v>-300</v>
      </c>
    </row>
    <row r="5" spans="2:5" ht="30" customHeight="1" x14ac:dyDescent="0.2">
      <c r="B5" t="s">
        <v>4</v>
      </c>
      <c r="C5" s="18">
        <f>SUBTOTAL(109,Venit[Proiectat])</f>
        <v>5700</v>
      </c>
      <c r="D5" s="19">
        <f>SUBTOTAL(109,Venit[Real])</f>
        <v>5500</v>
      </c>
      <c r="E5" s="20">
        <f>SUBTOTAL(109,Venit[Diferența])</f>
        <v>-200</v>
      </c>
    </row>
  </sheetData>
  <dataValidations count="5">
    <dataValidation allowBlank="1" showInputMessage="1" showErrorMessage="1" prompt="Introduceți venitul lunar în această foaie de lucru" sqref="A1"/>
    <dataValidation allowBlank="1" showInputMessage="1" showErrorMessage="1" prompt="Valoarea varianței se calculează automat în această coloană, sub acest titlu" sqref="E1"/>
    <dataValidation allowBlank="1" showInputMessage="1" showErrorMessage="1" prompt="Introduceți venitul lunar în această coloană, sub acest titlu. Utilizați filtrele din titluri pentru a găsi anumite intrări" sqref="B1"/>
    <dataValidation allowBlank="1" showInputMessage="1" showErrorMessage="1" prompt="Introduceți venitul proiectat în această coloană, sub acest titlu" sqref="C1"/>
    <dataValidation allowBlank="1" showInputMessage="1" showErrorMessage="1" prompt="Introduceți venitul real în această coloană, sub acest titlu" sqref="D1"/>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E22"/>
  <sheetViews>
    <sheetView showGridLines="0" workbookViewId="0"/>
  </sheetViews>
  <sheetFormatPr defaultColWidth="9" defaultRowHeight="30" customHeight="1" x14ac:dyDescent="0.2"/>
  <cols>
    <col min="1" max="1" width="2.625" style="9" customWidth="1"/>
    <col min="2" max="2" width="37.25" style="9" customWidth="1"/>
    <col min="3" max="3" width="15.75" style="5" customWidth="1"/>
    <col min="4" max="4" width="15.75" style="10" customWidth="1"/>
    <col min="5" max="5" width="15.75" style="5" customWidth="1"/>
    <col min="6" max="6" width="2.625" style="9" customWidth="1"/>
    <col min="7" max="16384" width="9" style="9"/>
  </cols>
  <sheetData>
    <row r="1" spans="2:5" ht="30" customHeight="1" x14ac:dyDescent="0.2">
      <c r="B1" s="7" t="s">
        <v>14</v>
      </c>
      <c r="C1" s="13" t="s">
        <v>7</v>
      </c>
      <c r="D1" s="11" t="s">
        <v>8</v>
      </c>
      <c r="E1" s="14" t="s">
        <v>9</v>
      </c>
    </row>
    <row r="2" spans="2:5" ht="30" customHeight="1" x14ac:dyDescent="0.2">
      <c r="B2" s="8" t="s">
        <v>15</v>
      </c>
      <c r="C2" s="15">
        <v>1500</v>
      </c>
      <c r="D2" s="23">
        <v>1500</v>
      </c>
      <c r="E2" s="23">
        <f>Cheltuieli[[#This Row],[Proiectat]]-Cheltuieli[[#This Row],[Real]]</f>
        <v>0</v>
      </c>
    </row>
    <row r="3" spans="2:5" ht="30" customHeight="1" x14ac:dyDescent="0.2">
      <c r="B3" s="8" t="s">
        <v>16</v>
      </c>
      <c r="C3" s="15">
        <v>250</v>
      </c>
      <c r="D3" s="23">
        <v>280</v>
      </c>
      <c r="E3" s="23">
        <f>Cheltuieli[[#This Row],[Proiectat]]-Cheltuieli[[#This Row],[Real]]</f>
        <v>-30</v>
      </c>
    </row>
    <row r="4" spans="2:5" ht="30" customHeight="1" x14ac:dyDescent="0.2">
      <c r="B4" s="8" t="s">
        <v>17</v>
      </c>
      <c r="C4" s="15">
        <v>38</v>
      </c>
      <c r="D4" s="23">
        <v>38</v>
      </c>
      <c r="E4" s="23">
        <f>Cheltuieli[[#This Row],[Proiectat]]-Cheltuieli[[#This Row],[Real]]</f>
        <v>0</v>
      </c>
    </row>
    <row r="5" spans="2:5" ht="30" customHeight="1" x14ac:dyDescent="0.2">
      <c r="B5" s="8" t="s">
        <v>18</v>
      </c>
      <c r="C5" s="15">
        <v>65</v>
      </c>
      <c r="D5" s="23">
        <v>78</v>
      </c>
      <c r="E5" s="23">
        <f>Cheltuieli[[#This Row],[Proiectat]]-Cheltuieli[[#This Row],[Real]]</f>
        <v>-13</v>
      </c>
    </row>
    <row r="6" spans="2:5" ht="30" customHeight="1" x14ac:dyDescent="0.2">
      <c r="B6" s="8" t="s">
        <v>19</v>
      </c>
      <c r="C6" s="15">
        <v>25</v>
      </c>
      <c r="D6" s="23">
        <v>21</v>
      </c>
      <c r="E6" s="23">
        <f>Cheltuieli[[#This Row],[Proiectat]]-Cheltuieli[[#This Row],[Real]]</f>
        <v>4</v>
      </c>
    </row>
    <row r="7" spans="2:5" ht="30" customHeight="1" x14ac:dyDescent="0.2">
      <c r="B7" s="8" t="s">
        <v>20</v>
      </c>
      <c r="C7" s="15">
        <v>75</v>
      </c>
      <c r="D7" s="23">
        <v>83</v>
      </c>
      <c r="E7" s="23">
        <f>Cheltuieli[[#This Row],[Proiectat]]-Cheltuieli[[#This Row],[Real]]</f>
        <v>-8</v>
      </c>
    </row>
    <row r="8" spans="2:5" ht="30" customHeight="1" x14ac:dyDescent="0.2">
      <c r="B8" s="8" t="s">
        <v>21</v>
      </c>
      <c r="C8" s="15">
        <v>60</v>
      </c>
      <c r="D8" s="23">
        <v>60</v>
      </c>
      <c r="E8" s="23">
        <f>Cheltuieli[[#This Row],[Proiectat]]-Cheltuieli[[#This Row],[Real]]</f>
        <v>0</v>
      </c>
    </row>
    <row r="9" spans="2:5" ht="30" customHeight="1" x14ac:dyDescent="0.2">
      <c r="B9" s="8" t="s">
        <v>22</v>
      </c>
      <c r="C9" s="15">
        <v>0</v>
      </c>
      <c r="D9" s="23">
        <v>60</v>
      </c>
      <c r="E9" s="23">
        <f>Cheltuieli[[#This Row],[Proiectat]]-Cheltuieli[[#This Row],[Real]]</f>
        <v>-60</v>
      </c>
    </row>
    <row r="10" spans="2:5" ht="30" customHeight="1" x14ac:dyDescent="0.2">
      <c r="B10" s="8" t="s">
        <v>23</v>
      </c>
      <c r="C10" s="15">
        <v>180</v>
      </c>
      <c r="D10" s="23">
        <v>150</v>
      </c>
      <c r="E10" s="23">
        <f>Cheltuieli[[#This Row],[Proiectat]]-Cheltuieli[[#This Row],[Real]]</f>
        <v>30</v>
      </c>
    </row>
    <row r="11" spans="2:5" ht="30" customHeight="1" x14ac:dyDescent="0.2">
      <c r="B11" s="8" t="s">
        <v>24</v>
      </c>
      <c r="C11" s="15">
        <v>250</v>
      </c>
      <c r="D11" s="23">
        <v>250</v>
      </c>
      <c r="E11" s="23">
        <f>Cheltuieli[[#This Row],[Proiectat]]-Cheltuieli[[#This Row],[Real]]</f>
        <v>0</v>
      </c>
    </row>
    <row r="12" spans="2:5" ht="30" customHeight="1" x14ac:dyDescent="0.2">
      <c r="B12" s="8" t="s">
        <v>25</v>
      </c>
      <c r="C12" s="15">
        <v>75</v>
      </c>
      <c r="D12" s="23">
        <v>80</v>
      </c>
      <c r="E12" s="23">
        <f>Cheltuieli[[#This Row],[Proiectat]]-Cheltuieli[[#This Row],[Real]]</f>
        <v>-5</v>
      </c>
    </row>
    <row r="13" spans="2:5" ht="30" customHeight="1" x14ac:dyDescent="0.2">
      <c r="B13" s="8" t="s">
        <v>26</v>
      </c>
      <c r="C13" s="15">
        <v>280</v>
      </c>
      <c r="D13" s="23">
        <v>260</v>
      </c>
      <c r="E13" s="23">
        <f>Cheltuieli[[#This Row],[Proiectat]]-Cheltuieli[[#This Row],[Real]]</f>
        <v>20</v>
      </c>
    </row>
    <row r="14" spans="2:5" ht="30" customHeight="1" x14ac:dyDescent="0.2">
      <c r="B14" s="8" t="s">
        <v>27</v>
      </c>
      <c r="C14" s="15">
        <v>75</v>
      </c>
      <c r="D14" s="23">
        <v>65</v>
      </c>
      <c r="E14" s="23">
        <f>Cheltuieli[[#This Row],[Proiectat]]-Cheltuieli[[#This Row],[Real]]</f>
        <v>10</v>
      </c>
    </row>
    <row r="15" spans="2:5" ht="30" customHeight="1" x14ac:dyDescent="0.2">
      <c r="B15" s="8" t="s">
        <v>28</v>
      </c>
      <c r="C15" s="15">
        <v>255</v>
      </c>
      <c r="D15" s="23">
        <v>255</v>
      </c>
      <c r="E15" s="23">
        <f>Cheltuieli[[#This Row],[Proiectat]]-Cheltuieli[[#This Row],[Real]]</f>
        <v>0</v>
      </c>
    </row>
    <row r="16" spans="2:5" ht="30" customHeight="1" x14ac:dyDescent="0.2">
      <c r="B16" s="8" t="s">
        <v>29</v>
      </c>
      <c r="C16" s="15">
        <v>100</v>
      </c>
      <c r="D16" s="23">
        <v>100</v>
      </c>
      <c r="E16" s="23">
        <f>Cheltuieli[[#This Row],[Proiectat]]-Cheltuieli[[#This Row],[Real]]</f>
        <v>0</v>
      </c>
    </row>
    <row r="17" spans="2:5" ht="30" customHeight="1" x14ac:dyDescent="0.2">
      <c r="B17" s="8" t="s">
        <v>30</v>
      </c>
      <c r="C17" s="15">
        <v>0</v>
      </c>
      <c r="D17" s="23">
        <v>0</v>
      </c>
      <c r="E17" s="23">
        <f>Cheltuieli[[#This Row],[Proiectat]]-Cheltuieli[[#This Row],[Real]]</f>
        <v>0</v>
      </c>
    </row>
    <row r="18" spans="2:5" ht="30" customHeight="1" x14ac:dyDescent="0.2">
      <c r="B18" s="8" t="s">
        <v>31</v>
      </c>
      <c r="C18" s="15">
        <v>0</v>
      </c>
      <c r="D18" s="23">
        <v>0</v>
      </c>
      <c r="E18" s="23">
        <f>Cheltuieli[[#This Row],[Proiectat]]-Cheltuieli[[#This Row],[Real]]</f>
        <v>0</v>
      </c>
    </row>
    <row r="19" spans="2:5" ht="30" customHeight="1" x14ac:dyDescent="0.2">
      <c r="B19" s="8" t="s">
        <v>32</v>
      </c>
      <c r="C19" s="15">
        <v>150</v>
      </c>
      <c r="D19" s="23">
        <v>150</v>
      </c>
      <c r="E19" s="23">
        <f>Cheltuieli[[#This Row],[Proiectat]]-Cheltuieli[[#This Row],[Real]]</f>
        <v>0</v>
      </c>
    </row>
    <row r="20" spans="2:5" ht="30" customHeight="1" x14ac:dyDescent="0.2">
      <c r="B20" s="8" t="s">
        <v>33</v>
      </c>
      <c r="C20" s="15">
        <v>225</v>
      </c>
      <c r="D20" s="23">
        <v>225</v>
      </c>
      <c r="E20" s="23">
        <f>Cheltuieli[[#This Row],[Proiectat]]-Cheltuieli[[#This Row],[Real]]</f>
        <v>0</v>
      </c>
    </row>
    <row r="21" spans="2:5" ht="30" customHeight="1" x14ac:dyDescent="0.2">
      <c r="B21" s="8" t="s">
        <v>34</v>
      </c>
      <c r="C21" s="15">
        <v>0</v>
      </c>
      <c r="D21" s="23">
        <v>0</v>
      </c>
      <c r="E21" s="23">
        <f>Cheltuieli[[#This Row],[Proiectat]]-Cheltuieli[[#This Row],[Real]]</f>
        <v>0</v>
      </c>
    </row>
    <row r="22" spans="2:5" ht="30" customHeight="1" x14ac:dyDescent="0.2">
      <c r="B22" s="29" t="s">
        <v>5</v>
      </c>
      <c r="C22" s="18">
        <f>SUBTOTAL(109,Cheltuieli[Proiectat])</f>
        <v>3603</v>
      </c>
      <c r="D22" s="22">
        <f>SUBTOTAL(109,Cheltuieli[Real])</f>
        <v>3655</v>
      </c>
      <c r="E22" s="21">
        <f>SUBTOTAL(109,Cheltuieli[Diferența])</f>
        <v>-52</v>
      </c>
    </row>
  </sheetData>
  <dataValidations count="5">
    <dataValidation allowBlank="1" showInputMessage="1" showErrorMessage="1" prompt="Introduceți veniturile lunare în această coloană, sub acest titlu. Utilizați filtrele din titluri pentru a găsi anumite intrări" sqref="B1"/>
    <dataValidation allowBlank="1" showInputMessage="1" showErrorMessage="1" prompt="Introduceți cheltuielile proiectate în această coloană, sub acest titlu" sqref="C1"/>
    <dataValidation allowBlank="1" showInputMessage="1" showErrorMessage="1" prompt="Introduceți cheltuielile reale în această coloană, sub acest titlu" sqref="D1"/>
    <dataValidation allowBlank="1" showInputMessage="1" showErrorMessage="1" prompt="Valoarea varianței se calculează automat în această coloană, sub acest titlu" sqref="E1"/>
    <dataValidation allowBlank="1" showInputMessage="1" showErrorMessage="1" prompt="Introduceți cheltuielile lunare în această foaie de lucru" sqref="A1"/>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6</vt:i4>
      </vt:variant>
    </vt:vector>
  </HeadingPairs>
  <TitlesOfParts>
    <vt:vector size="9" baseType="lpstr">
      <vt:lpstr>Flux de numerar</vt:lpstr>
      <vt:lpstr>Venit lunar</vt:lpstr>
      <vt:lpstr>Cheltuieli lunare</vt:lpstr>
      <vt:lpstr>'Cheltuieli lunare'!Imprimare_titluri</vt:lpstr>
      <vt:lpstr>'Flux de numerar'!Imprimare_titluri</vt:lpstr>
      <vt:lpstr>'Venit lunar'!Imprimare_titluri</vt:lpstr>
      <vt:lpstr>Titlu1</vt:lpstr>
      <vt:lpstr>Titlu2</vt:lpstr>
      <vt:lpstr>Titlu3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2017-02-16T06:35:50Z</dcterms:created>
  <dcterms:modified xsi:type="dcterms:W3CDTF">2017-05-13T13:47:25Z</dcterms:modified>
</cp:coreProperties>
</file>