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ro-RO\"/>
    </mc:Choice>
  </mc:AlternateContent>
  <xr:revisionPtr revIDLastSave="0" documentId="12_ncr:500000_{192186BA-8FBE-433B-AFB2-83214B25CE8F}" xr6:coauthVersionLast="32" xr6:coauthVersionMax="32" xr10:uidLastSave="{00000000-0000-0000-0000-000000000000}"/>
  <bookViews>
    <workbookView xWindow="0" yWindow="0" windowWidth="21600" windowHeight="10350" xr2:uid="{00000000-000D-0000-FFFF-FFFF00000000}"/>
  </bookViews>
  <sheets>
    <sheet name="Registru de cecuri" sheetId="7" r:id="rId1"/>
  </sheets>
  <definedNames>
    <definedName name="CăutareCategorie">Rezumat[Categorie]</definedName>
    <definedName name="_xlnm.Print_Titles" localSheetId="0">'Registru de cecuri'!$B:$C,'Registru de cecuri'!$2:$2</definedName>
    <definedName name="RegiuneTitluRând1..I1">'Registru de cecuri'!$D$1</definedName>
    <definedName name="Titlu1">Rezumat[[#Headers],[Categorie]]</definedName>
    <definedName name="TitluColoană1">Registru[[#Headers],[Cecul nr.]]</definedName>
  </definedNames>
  <calcPr calcId="162913"/>
</workbook>
</file>

<file path=xl/calcChain.xml><?xml version="1.0" encoding="utf-8"?>
<calcChain xmlns="http://schemas.openxmlformats.org/spreadsheetml/2006/main">
  <c r="C9" i="7" l="1"/>
  <c r="C8" i="7"/>
  <c r="C7" i="7"/>
  <c r="C6" i="7"/>
  <c r="C5" i="7"/>
  <c r="C4" i="7"/>
  <c r="E8" i="7" l="1"/>
  <c r="E7" i="7"/>
  <c r="E6" i="7"/>
  <c r="E5" i="7"/>
  <c r="E4" i="7"/>
  <c r="E3" i="7"/>
  <c r="J3" i="7" l="1"/>
  <c r="J4" i="7" s="1"/>
  <c r="J5" i="7" s="1"/>
  <c r="J6" i="7" s="1"/>
  <c r="J7" i="7" s="1"/>
  <c r="J8" i="7" s="1"/>
  <c r="I1" i="7"/>
</calcChain>
</file>

<file path=xl/sharedStrings.xml><?xml version="1.0" encoding="utf-8"?>
<sst xmlns="http://schemas.openxmlformats.org/spreadsheetml/2006/main" count="33" uniqueCount="24">
  <si>
    <t xml:space="preserve"> Registru de cecuri</t>
  </si>
  <si>
    <t>Rezumat cheltuieli</t>
  </si>
  <si>
    <t>Categorie</t>
  </si>
  <si>
    <t>Depozit</t>
  </si>
  <si>
    <t>Alimente</t>
  </si>
  <si>
    <t>Divertisment</t>
  </si>
  <si>
    <t>Școală</t>
  </si>
  <si>
    <t>Utilități</t>
  </si>
  <si>
    <t>Altele</t>
  </si>
  <si>
    <t>Total</t>
  </si>
  <si>
    <t>Soldul curent</t>
  </si>
  <si>
    <t>Cecul nr.</t>
  </si>
  <si>
    <t>Card de debit</t>
  </si>
  <si>
    <t>Dată</t>
  </si>
  <si>
    <t>Descriere</t>
  </si>
  <si>
    <t>Soldul inițial</t>
  </si>
  <si>
    <t>Înmatriculare școlară</t>
  </si>
  <si>
    <t>City Power &amp; Light</t>
  </si>
  <si>
    <t>Rechizite școlare</t>
  </si>
  <si>
    <t>Magazin alimentar</t>
  </si>
  <si>
    <t>Southridge Video</t>
  </si>
  <si>
    <t>Retragere (-)</t>
  </si>
  <si>
    <t>Depunere (+)</t>
  </si>
  <si>
    <t>Sold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</si>
</sst>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_-* #,##0.00\ [$lei-418]_-;\-* #,##0.00\ [$lei-418]_-;_-* &quot;-&quot;??\ [$lei-418]_-;_-@_-"/>
    <numFmt numFmtId="166" formatCode="#,##0.00\ &quot;lei&quot;"/>
  </numFmts>
  <fonts count="9" x14ac:knownFonts="1">
    <font>
      <sz val="11"/>
      <color theme="3"/>
      <name val="Calibri"/>
      <family val="2"/>
      <scheme val="minor"/>
    </font>
    <font>
      <b/>
      <sz val="18"/>
      <color theme="2"/>
      <name val="Calibri"/>
      <family val="2"/>
      <scheme val="minor"/>
    </font>
    <font>
      <b/>
      <sz val="12"/>
      <color theme="2"/>
      <name val="Calibri"/>
      <family val="2"/>
      <scheme val="major"/>
    </font>
    <font>
      <b/>
      <sz val="26"/>
      <color theme="3"/>
      <name val="Calibri"/>
      <family val="2"/>
      <scheme val="major"/>
    </font>
    <font>
      <sz val="11"/>
      <color theme="3"/>
      <name val="Calibri"/>
      <family val="2"/>
      <scheme val="minor"/>
    </font>
    <font>
      <sz val="11"/>
      <color theme="0"/>
      <name val="Calibri"/>
      <family val="2"/>
      <scheme val="minor"/>
    </font>
    <font>
      <b/>
      <sz val="36"/>
      <color theme="2"/>
      <name val="Calibri"/>
      <family val="2"/>
      <scheme val="minor"/>
    </font>
    <font>
      <b/>
      <sz val="11"/>
      <color theme="3"/>
      <name val="Calibri"/>
      <family val="2"/>
      <scheme val="minor"/>
    </font>
    <font>
      <b/>
      <sz val="11"/>
      <color theme="2"/>
      <name val="Calibri"/>
      <family val="2"/>
      <scheme val="minor"/>
    </font>
  </fonts>
  <fills count="4">
    <fill>
      <patternFill patternType="none"/>
    </fill>
    <fill>
      <patternFill patternType="gray125"/>
    </fill>
    <fill>
      <patternFill patternType="solid">
        <fgColor theme="3"/>
        <bgColor indexed="64"/>
      </patternFill>
    </fill>
    <fill>
      <patternFill patternType="solid">
        <fgColor theme="2"/>
        <bgColor indexed="64"/>
      </patternFill>
    </fill>
  </fills>
  <borders count="2">
    <border>
      <left/>
      <right/>
      <top/>
      <bottom/>
      <diagonal/>
    </border>
    <border>
      <left/>
      <right style="thin">
        <color theme="3"/>
      </right>
      <top/>
      <bottom/>
      <diagonal/>
    </border>
  </borders>
  <cellStyleXfs count="12">
    <xf numFmtId="0" fontId="0" fillId="0" borderId="0">
      <alignment horizontal="left" vertical="center" wrapText="1" indent="2"/>
    </xf>
    <xf numFmtId="0" fontId="3" fillId="3" borderId="0" applyNumberFormat="0" applyBorder="0" applyProtection="0">
      <alignment horizontal="left" vertical="center"/>
    </xf>
    <xf numFmtId="0" fontId="2" fillId="2" borderId="0" applyNumberFormat="0" applyProtection="0">
      <alignment horizontal="right" vertical="center"/>
    </xf>
    <xf numFmtId="0" fontId="1" fillId="2" borderId="1" applyNumberFormat="0" applyProtection="0">
      <alignment horizontal="left" vertical="center" indent="2"/>
    </xf>
    <xf numFmtId="0" fontId="8" fillId="2" borderId="0" applyNumberFormat="0" applyProtection="0">
      <alignment horizontal="right" vertical="center" indent="5"/>
    </xf>
    <xf numFmtId="166" fontId="4" fillId="0" borderId="0" applyFont="0" applyFill="0" applyBorder="0" applyProtection="0">
      <alignment horizontal="right" vertical="center" indent="5"/>
    </xf>
    <xf numFmtId="166" fontId="4" fillId="0" borderId="0" applyFont="0" applyFill="0" applyBorder="0" applyProtection="0">
      <alignment horizontal="right" vertical="center"/>
    </xf>
    <xf numFmtId="14" fontId="4" fillId="0" borderId="0" applyFont="0" applyFill="0" applyBorder="0">
      <alignment horizontal="right" vertical="center" indent="1"/>
    </xf>
    <xf numFmtId="0" fontId="7" fillId="3" borderId="0" applyNumberFormat="0" applyFill="0" applyBorder="0" applyProtection="0">
      <alignment horizontal="right" vertical="center"/>
    </xf>
    <xf numFmtId="0" fontId="5" fillId="2" borderId="0" applyNumberFormat="0" applyBorder="0" applyProtection="0">
      <alignment horizontal="left" wrapText="1" indent="2"/>
    </xf>
    <xf numFmtId="164" fontId="6" fillId="2" borderId="1" applyProtection="0">
      <alignment horizontal="right" vertical="center"/>
    </xf>
    <xf numFmtId="0" fontId="7" fillId="0" borderId="0" applyNumberFormat="0" applyFill="0" applyBorder="0">
      <alignment horizontal="right" vertical="center" indent="5"/>
    </xf>
  </cellStyleXfs>
  <cellXfs count="14">
    <xf numFmtId="0" fontId="0" fillId="0" borderId="0" xfId="0">
      <alignment horizontal="left" vertical="center" wrapText="1" indent="2"/>
    </xf>
    <xf numFmtId="0" fontId="8" fillId="2" borderId="0" xfId="4">
      <alignment horizontal="right" vertical="center" indent="5"/>
    </xf>
    <xf numFmtId="14" fontId="0" fillId="0" borderId="0" xfId="7" applyFont="1" applyFill="1" applyBorder="1">
      <alignment horizontal="right" vertical="center" indent="1"/>
    </xf>
    <xf numFmtId="166" fontId="0" fillId="0" borderId="0" xfId="6" applyFont="1" applyFill="1" applyBorder="1">
      <alignment horizontal="right" vertical="center"/>
    </xf>
    <xf numFmtId="0" fontId="0" fillId="0" borderId="0" xfId="0" applyFont="1" applyFill="1" applyBorder="1">
      <alignment horizontal="left" vertical="center" wrapText="1" indent="2"/>
    </xf>
    <xf numFmtId="0" fontId="0" fillId="0" borderId="0" xfId="0" applyFont="1">
      <alignment horizontal="left" vertical="center" wrapText="1" indent="2"/>
    </xf>
    <xf numFmtId="0" fontId="0" fillId="0" borderId="0" xfId="0">
      <alignment horizontal="left" vertical="center" wrapText="1" indent="2"/>
    </xf>
    <xf numFmtId="0" fontId="7" fillId="0" borderId="0" xfId="8" applyFill="1">
      <alignment horizontal="right" vertical="center"/>
    </xf>
    <xf numFmtId="0" fontId="7" fillId="0" borderId="0" xfId="11" applyFill="1">
      <alignment horizontal="right" vertical="center" indent="5"/>
    </xf>
    <xf numFmtId="165" fontId="6" fillId="2" borderId="1" xfId="10" applyNumberFormat="1">
      <alignment horizontal="right" vertical="center"/>
    </xf>
    <xf numFmtId="0" fontId="3" fillId="3" borderId="0" xfId="1" applyBorder="1">
      <alignment horizontal="left" vertical="center"/>
    </xf>
    <xf numFmtId="0" fontId="2" fillId="2" borderId="0" xfId="2" applyNumberFormat="1">
      <alignment horizontal="right" vertical="center"/>
    </xf>
    <xf numFmtId="0" fontId="1" fillId="2" borderId="1" xfId="3">
      <alignment horizontal="left" vertical="center" indent="2"/>
    </xf>
    <xf numFmtId="166" fontId="0" fillId="0" borderId="0" xfId="5" applyFont="1" applyFill="1" applyBorder="1">
      <alignment horizontal="right" vertical="center" indent="5"/>
    </xf>
  </cellXfs>
  <cellStyles count="12">
    <cellStyle name="Dată" xfId="7" xr:uid="{00000000-0005-0000-0000-000003000000}"/>
    <cellStyle name="Monedă" xfId="6" builtinId="4" customBuiltin="1"/>
    <cellStyle name="Monedă [0]" xfId="5" builtinId="7" customBuiltin="1"/>
    <cellStyle name="Normal" xfId="0" builtinId="0" customBuiltin="1"/>
    <cellStyle name="Text explicativ" xfId="9" builtinId="53" customBuiltin="1"/>
    <cellStyle name="Titlu" xfId="1" builtinId="15" customBuiltin="1"/>
    <cellStyle name="Titlu 1" xfId="2" builtinId="16" customBuiltin="1"/>
    <cellStyle name="Titlu 2" xfId="3" builtinId="17" customBuiltin="1"/>
    <cellStyle name="Titlu 3" xfId="4" builtinId="18" customBuiltin="1"/>
    <cellStyle name="Titlu 4" xfId="8" builtinId="19" customBuiltin="1"/>
    <cellStyle name="Titlu Sold" xfId="11" xr:uid="{00000000-0005-0000-0000-000000000000}"/>
    <cellStyle name="Total" xfId="10" builtinId="25" customBuiltin="1"/>
  </cellStyles>
  <dxfs count="10">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color rgb="FFFF0000"/>
      </font>
    </dxf>
    <dxf>
      <fill>
        <patternFill>
          <bgColor theme="2"/>
        </patternFill>
      </fill>
    </dxf>
    <dxf>
      <fill>
        <patternFill>
          <bgColor theme="0"/>
        </patternFill>
      </fill>
    </dxf>
    <dxf>
      <font>
        <b/>
        <i val="0"/>
      </font>
      <fill>
        <patternFill>
          <bgColor theme="2"/>
        </patternFill>
      </fill>
    </dxf>
    <dxf>
      <fill>
        <patternFill>
          <bgColor theme="2"/>
        </patternFill>
      </fill>
    </dxf>
    <dxf>
      <fill>
        <patternFill>
          <bgColor theme="0"/>
        </patternFill>
      </fill>
    </dxf>
    <dxf>
      <font>
        <b/>
        <i val="0"/>
        <color theme="2"/>
      </font>
      <fill>
        <patternFill>
          <bgColor theme="3"/>
        </patternFill>
      </fill>
    </dxf>
    <dxf>
      <font>
        <color theme="2"/>
      </font>
      <fill>
        <patternFill>
          <bgColor theme="3"/>
        </patternFill>
      </fill>
      <border>
        <right style="thin">
          <color theme="3"/>
        </right>
        <vertical/>
        <horizontal/>
      </border>
    </dxf>
  </dxfs>
  <tableStyles count="2" defaultTableStyle="RegistruDeCecuri" defaultPivotStyle="PivotStyleLight16">
    <tableStyle name="Rezumat registru de cecuri" pivot="0" count="4" xr9:uid="{00000000-0011-0000-FFFF-FFFF00000000}">
      <tableStyleElement type="wholeTable" dxfId="9"/>
      <tableStyleElement type="headerRow" dxfId="8"/>
      <tableStyleElement type="firstRowStripe" dxfId="7"/>
      <tableStyleElement type="secondRowStripe" dxfId="6"/>
    </tableStyle>
    <tableStyle name="RegistruDeCecuri" pivot="0" count="3" xr9:uid="{00000000-0011-0000-FFFF-FFFF01000000}">
      <tableStyleElement type="headerRow" dxfId="5"/>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gistru" displayName="Registru" ref="D2:J8" totalsRowCellStyle="Normal">
  <tableColumns count="7">
    <tableColumn id="1" xr3:uid="{00000000-0010-0000-0000-000001000000}" name="Cecul nr." totalsRowLabel="Totals" dataCellStyle="Normal"/>
    <tableColumn id="6" xr3:uid="{00000000-0010-0000-0000-000006000000}" name="Dată"/>
    <tableColumn id="7" xr3:uid="{00000000-0010-0000-0000-000007000000}" name="Descriere" totalsRowDxfId="1"/>
    <tableColumn id="2" xr3:uid="{00000000-0010-0000-0000-000002000000}" name="Categorie" totalsRowDxfId="0"/>
    <tableColumn id="3" xr3:uid="{00000000-0010-0000-0000-000003000000}" name="Retragere (-)" totalsRowFunction="sum" dataCellStyle="Monedă"/>
    <tableColumn id="4" xr3:uid="{00000000-0010-0000-0000-000004000000}" name="Depunere (+)" totalsRowFunction="sum" dataCellStyle="Monedă"/>
    <tableColumn id="5" xr3:uid="{00000000-0010-0000-0000-000005000000}" name="Sold" totalsRowFunction="custom" dataCellStyle="Monedă [0]">
      <calculatedColumnFormula>IF(ISBLANK(Registru[[#This Row],[Retragere (-)]]),J2+Registru[[#This Row],[Depunere (+)]],J2-Registru[[#This Row],[Retragere (-)]])</calculatedColumnFormula>
      <totalsRowFormula>Registru[[#Totals],[Depunere (+)]]-Registru[[#Totals],[Retragere (-)]]</totalsRowFormula>
    </tableColumn>
  </tableColumns>
  <tableStyleInfo name="RegistruDeCecuri" showFirstColumn="0" showLastColumn="0" showRowStripes="1" showColumnStripes="0"/>
  <extLst>
    <ext xmlns:x14="http://schemas.microsoft.com/office/spreadsheetml/2009/9/main" uri="{504A1905-F514-4f6f-8877-14C23A59335A}">
      <x14:table altTextSummary="Introduceți numărul cecului, data, descrierea, categoria, sumele retrase și depuse în acest tabel. Soldul este calculat automa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Rezumat" displayName="Rezumat" ref="B3:C9" totalsRowShown="0">
  <tableColumns count="2">
    <tableColumn id="1" xr3:uid="{00000000-0010-0000-0100-000001000000}" name="Categorie"/>
    <tableColumn id="2" xr3:uid="{00000000-0010-0000-0100-000002000000}" name="Total" dataCellStyle="Monedă [0]">
      <calculatedColumnFormula>SUMIF(Registru[Categorie],"=" &amp;Rezumat[[#This Row],[Categorie]],Registru[Retragere (-)])</calculatedColumnFormula>
    </tableColumn>
  </tableColumns>
  <tableStyleInfo name="Rezumat registru de cecuri" showFirstColumn="0" showLastColumn="0" showRowStripes="0" showColumnStripes="0"/>
  <extLst>
    <ext xmlns:x14="http://schemas.microsoft.com/office/spreadsheetml/2009/9/main" uri="{504A1905-F514-4f6f-8877-14C23A59335A}">
      <x14:table altTextSummary="Introduceți articolele din categorie în acest tabel. Totalul se actualizează automat"/>
    </ext>
  </extLst>
</table>
</file>

<file path=xl/theme/theme1.xml><?xml version="1.0" encoding="utf-8"?>
<a:theme xmlns:a="http://schemas.openxmlformats.org/drawingml/2006/main" name="Office Theme">
  <a:themeElements>
    <a:clrScheme name="Check Register">
      <a:dk1>
        <a:sysClr val="windowText" lastClr="000000"/>
      </a:dk1>
      <a:lt1>
        <a:sysClr val="window" lastClr="FFFFFF"/>
      </a:lt1>
      <a:dk2>
        <a:srgbClr val="595459"/>
      </a:dk2>
      <a:lt2>
        <a:srgbClr val="F1EFED"/>
      </a:lt2>
      <a:accent1>
        <a:srgbClr val="56BCBE"/>
      </a:accent1>
      <a:accent2>
        <a:srgbClr val="7FAC39"/>
      </a:accent2>
      <a:accent3>
        <a:srgbClr val="FF6927"/>
      </a:accent3>
      <a:accent4>
        <a:srgbClr val="5B7799"/>
      </a:accent4>
      <a:accent5>
        <a:srgbClr val="EAE400"/>
      </a:accent5>
      <a:accent6>
        <a:srgbClr val="E60000"/>
      </a:accent6>
      <a:hlink>
        <a:srgbClr val="5B7799"/>
      </a:hlink>
      <a:folHlink>
        <a:srgbClr val="56BCB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autoPageBreaks="0" fitToPage="1"/>
  </sheetPr>
  <dimension ref="B1:J9"/>
  <sheetViews>
    <sheetView showGridLines="0" tabSelected="1" workbookViewId="0"/>
  </sheetViews>
  <sheetFormatPr defaultRowHeight="30" customHeight="1" x14ac:dyDescent="0.25"/>
  <cols>
    <col min="1" max="1" width="2.7109375" customWidth="1"/>
    <col min="2" max="3" width="21" style="5" customWidth="1"/>
    <col min="4" max="4" width="15.28515625" customWidth="1"/>
    <col min="5" max="5" width="15.140625" customWidth="1"/>
    <col min="6" max="6" width="30.7109375" customWidth="1"/>
    <col min="7" max="7" width="18.7109375" customWidth="1"/>
    <col min="8" max="9" width="14.85546875" customWidth="1"/>
    <col min="10" max="10" width="28.5703125" customWidth="1"/>
    <col min="11" max="11" width="2.7109375" customWidth="1"/>
  </cols>
  <sheetData>
    <row r="1" spans="2:10" ht="54" customHeight="1" x14ac:dyDescent="0.25">
      <c r="B1" s="10" t="s">
        <v>0</v>
      </c>
      <c r="C1" s="10"/>
      <c r="D1" s="11" t="s">
        <v>10</v>
      </c>
      <c r="E1" s="11"/>
      <c r="F1" s="11"/>
      <c r="G1" s="11"/>
      <c r="H1" s="11"/>
      <c r="I1" s="9">
        <f>SUM(Registru[Depunere (+)])-SUM(Registru[Retragere (-)])</f>
        <v>4851</v>
      </c>
      <c r="J1" s="9"/>
    </row>
    <row r="2" spans="2:10" ht="33" customHeight="1" x14ac:dyDescent="0.25">
      <c r="B2" s="12" t="s">
        <v>1</v>
      </c>
      <c r="C2" s="12"/>
      <c r="D2" t="s">
        <v>11</v>
      </c>
      <c r="E2" t="s">
        <v>13</v>
      </c>
      <c r="F2" t="s">
        <v>14</v>
      </c>
      <c r="G2" t="s">
        <v>2</v>
      </c>
      <c r="H2" s="7" t="s">
        <v>21</v>
      </c>
      <c r="I2" s="7" t="s">
        <v>22</v>
      </c>
      <c r="J2" s="8" t="s">
        <v>23</v>
      </c>
    </row>
    <row r="3" spans="2:10" ht="30" customHeight="1" x14ac:dyDescent="0.25">
      <c r="B3" s="4" t="s">
        <v>2</v>
      </c>
      <c r="C3" s="1" t="s">
        <v>9</v>
      </c>
      <c r="D3" s="6"/>
      <c r="E3" s="2">
        <f ca="1">TODAY()</f>
        <v>43251</v>
      </c>
      <c r="F3" s="4" t="s">
        <v>15</v>
      </c>
      <c r="G3" s="4" t="s">
        <v>3</v>
      </c>
      <c r="H3" s="3"/>
      <c r="I3" s="3">
        <v>6000</v>
      </c>
      <c r="J3" s="13">
        <f>Registru[[#This Row],[Depunere (+)]]</f>
        <v>6000</v>
      </c>
    </row>
    <row r="4" spans="2:10" ht="30" customHeight="1" x14ac:dyDescent="0.25">
      <c r="B4" s="4" t="s">
        <v>3</v>
      </c>
      <c r="C4" s="13">
        <f>IFERROR(SUMIF(Registru[Categorie],"=" &amp;Rezumat[[#This Row],[Categorie]],Registru[Depunere (+)]),"")</f>
        <v>6000</v>
      </c>
      <c r="D4" s="6" t="s">
        <v>12</v>
      </c>
      <c r="E4" s="2">
        <f ca="1">TODAY()+10</f>
        <v>43261</v>
      </c>
      <c r="F4" s="4" t="s">
        <v>16</v>
      </c>
      <c r="G4" s="4" t="s">
        <v>6</v>
      </c>
      <c r="H4" s="3">
        <v>675</v>
      </c>
      <c r="I4" s="3"/>
      <c r="J4" s="13">
        <f>IF(ISBLANK(Registru[[#This Row],[Retragere (-)]]),J3+Registru[[#This Row],[Depunere (+)]],J3-Registru[[#This Row],[Retragere (-)]])</f>
        <v>5325</v>
      </c>
    </row>
    <row r="5" spans="2:10" ht="30" customHeight="1" x14ac:dyDescent="0.25">
      <c r="B5" s="4" t="s">
        <v>4</v>
      </c>
      <c r="C5" s="13">
        <f>IFERROR(SUMIF(Registru[Categorie],"=" &amp;Rezumat[[#This Row],[Categorie]],Registru[Retragere (-)]),"")</f>
        <v>120</v>
      </c>
      <c r="D5" s="6">
        <v>1001</v>
      </c>
      <c r="E5" s="2">
        <f ca="1">TODAY()+30</f>
        <v>43281</v>
      </c>
      <c r="F5" s="4" t="s">
        <v>17</v>
      </c>
      <c r="G5" s="4" t="s">
        <v>7</v>
      </c>
      <c r="H5" s="3">
        <v>219</v>
      </c>
      <c r="I5" s="3"/>
      <c r="J5" s="13">
        <f>IF(ISBLANK(Registru[[#This Row],[Retragere (-)]]),J4+Registru[[#This Row],[Depunere (+)]],J4-Registru[[#This Row],[Retragere (-)]])</f>
        <v>5106</v>
      </c>
    </row>
    <row r="6" spans="2:10" ht="30" customHeight="1" x14ac:dyDescent="0.25">
      <c r="B6" s="4" t="s">
        <v>5</v>
      </c>
      <c r="C6" s="13">
        <f>IFERROR(SUMIF(Registru[Categorie],"=" &amp;Rezumat[[#This Row],[Categorie]],Registru[Retragere (-)]),"")</f>
        <v>21</v>
      </c>
      <c r="D6" s="6" t="s">
        <v>12</v>
      </c>
      <c r="E6" s="2">
        <f ca="1">TODAY()+40</f>
        <v>43291</v>
      </c>
      <c r="F6" s="4" t="s">
        <v>18</v>
      </c>
      <c r="G6" s="4" t="s">
        <v>6</v>
      </c>
      <c r="H6" s="3">
        <v>114</v>
      </c>
      <c r="I6" s="3"/>
      <c r="J6" s="13">
        <f>IF(ISBLANK(Registru[[#This Row],[Retragere (-)]]),J5+Registru[[#This Row],[Depunere (+)]],J5-Registru[[#This Row],[Retragere (-)]])</f>
        <v>4992</v>
      </c>
    </row>
    <row r="7" spans="2:10" ht="30" customHeight="1" x14ac:dyDescent="0.25">
      <c r="B7" s="4" t="s">
        <v>6</v>
      </c>
      <c r="C7" s="13">
        <f>IFERROR(SUMIF(Registru[Categorie],"=" &amp;Rezumat[[#This Row],[Categorie]],Registru[Retragere (-)]),"")</f>
        <v>789</v>
      </c>
      <c r="D7" s="6">
        <v>1002</v>
      </c>
      <c r="E7" s="2">
        <f ca="1">TODAY()+55</f>
        <v>43306</v>
      </c>
      <c r="F7" s="4" t="s">
        <v>19</v>
      </c>
      <c r="G7" s="4" t="s">
        <v>4</v>
      </c>
      <c r="H7" s="3">
        <v>120</v>
      </c>
      <c r="I7" s="3"/>
      <c r="J7" s="13">
        <f>IF(ISBLANK(Registru[[#This Row],[Retragere (-)]]),J6+Registru[[#This Row],[Depunere (+)]],J6-Registru[[#This Row],[Retragere (-)]])</f>
        <v>4872</v>
      </c>
    </row>
    <row r="8" spans="2:10" ht="30" customHeight="1" x14ac:dyDescent="0.25">
      <c r="B8" s="4" t="s">
        <v>7</v>
      </c>
      <c r="C8" s="13">
        <f>IFERROR(SUMIF(Registru[Categorie],"=" &amp;Rezumat[[#This Row],[Categorie]],Registru[Retragere (-)]),"")</f>
        <v>219</v>
      </c>
      <c r="D8" s="6" t="s">
        <v>12</v>
      </c>
      <c r="E8" s="2">
        <f ca="1">TODAY()+65</f>
        <v>43316</v>
      </c>
      <c r="F8" s="4" t="s">
        <v>20</v>
      </c>
      <c r="G8" s="4" t="s">
        <v>5</v>
      </c>
      <c r="H8" s="3">
        <v>21</v>
      </c>
      <c r="I8" s="3"/>
      <c r="J8" s="13">
        <f>IF(ISBLANK(Registru[[#This Row],[Retragere (-)]]),J7+Registru[[#This Row],[Depunere (+)]],J7-Registru[[#This Row],[Retragere (-)]])</f>
        <v>4851</v>
      </c>
    </row>
    <row r="9" spans="2:10" ht="30" customHeight="1" x14ac:dyDescent="0.25">
      <c r="B9" s="4" t="s">
        <v>8</v>
      </c>
      <c r="C9" s="13">
        <f>IFERROR(SUMIFS(Registru[Retragere (-)],Registru[Categorie],Rezumat[[#This Row],[Categorie]])+SUMIFS(Registru[Retragere (-)],Registru[Categorie],""),"")</f>
        <v>0</v>
      </c>
    </row>
  </sheetData>
  <mergeCells count="4">
    <mergeCell ref="I1:J1"/>
    <mergeCell ref="B1:C1"/>
    <mergeCell ref="D1:H1"/>
    <mergeCell ref="B2:C2"/>
  </mergeCells>
  <conditionalFormatting sqref="J3:J8">
    <cfRule type="expression" dxfId="2" priority="1">
      <formula>J3&lt;0</formula>
    </cfRule>
  </conditionalFormatting>
  <dataValidations count="15">
    <dataValidation type="list" errorStyle="warning" allowBlank="1" showInputMessage="1" showErrorMessage="1" error="Selectați un element din listă. Selectați ANULARE, apoi apăsați ALT+SĂGEATĂ ÎN JOS pentru a deschide lista verticală și ENTER pentru efectua selecția" sqref="G3:G8" xr:uid="{00000000-0002-0000-0000-000000000000}">
      <formula1>CategoryLookup</formula1>
    </dataValidation>
    <dataValidation allowBlank="1" showInputMessage="1" showErrorMessage="1" prompt="Titlul acestei foi de lucru se află în această celulă" sqref="B1:C1" xr:uid="{00000000-0002-0000-0000-000001000000}"/>
    <dataValidation allowBlank="1" showInputMessage="1" showErrorMessage="1" prompt="Articolele din categorie se află în această coloană, sub acest titlu" sqref="B3" xr:uid="{00000000-0002-0000-0000-000002000000}"/>
    <dataValidation allowBlank="1" showInputMessage="1" showErrorMessage="1" prompt="Totalurile categoriei se actualizează automat în această coloană, sub acest titlu, pe baza intrărilor din tabelul Registru" sqref="C3" xr:uid="{00000000-0002-0000-0000-000003000000}"/>
    <dataValidation allowBlank="1" showInputMessage="1" showErrorMessage="1" prompt="Introduceți numărul cecului în această coloană, sub acest titlu" sqref="D2" xr:uid="{00000000-0002-0000-0000-000004000000}"/>
    <dataValidation allowBlank="1" showInputMessage="1" showErrorMessage="1" prompt="Introduceți data în această coloană, sub acest titlu" sqref="E2" xr:uid="{00000000-0002-0000-0000-000005000000}"/>
    <dataValidation allowBlank="1" showInputMessage="1" showErrorMessage="1" prompt="Introduceți descrierea în această coloană, sub acest titlu" sqref="F2" xr:uid="{00000000-0002-0000-0000-000006000000}"/>
    <dataValidation allowBlank="1" showInputMessage="1" showErrorMessage="1" prompt="Soldul curent se actualizează automat în celula din dreapta" sqref="D1:H1" xr:uid="{00000000-0002-0000-0000-000007000000}"/>
    <dataValidation allowBlank="1" showInputMessage="1" showErrorMessage="1" prompt="Soldul curent se actualizează automat în această celulă. Registrul de cecuri începe în celula D2" sqref="I1:J1" xr:uid="{00000000-0002-0000-0000-000008000000}"/>
    <dataValidation allowBlank="1" showInputMessage="1" showErrorMessage="1" prompt="Selectați categoria în această coloană, sub acest titlu. Apăsați ALT+SĂGEATĂ ÎN JOS pentru a deschide lista verticală; ENTER pentru a selecta. Lista de categorii se bazează pe categoriile din rezumatul cheltuielilor din stânga" sqref="G2" xr:uid="{00000000-0002-0000-0000-000009000000}"/>
    <dataValidation allowBlank="1" showInputMessage="1" showErrorMessage="1" prompt="Introduceți suma retrasă în această coloană, sub acest titlu" sqref="H2" xr:uid="{00000000-0002-0000-0000-00000A000000}"/>
    <dataValidation allowBlank="1" showInputMessage="1" showErrorMessage="1" prompt="Introduceți suma depusă în această coloană, sub acest titlu" sqref="I2" xr:uid="{00000000-0002-0000-0000-00000B000000}"/>
    <dataValidation allowBlank="1" showInputMessage="1" showErrorMessage="1" prompt="Soldul se calculează automat în această coloană, sub acest titlu" sqref="J2" xr:uid="{00000000-0002-0000-0000-00000C000000}"/>
    <dataValidation allowBlank="1" showInputMessage="1" showErrorMessage="1" prompt="Creați un registru de cecuri în această foaie de lucru" sqref="A1" xr:uid="{00000000-0002-0000-0000-00000D000000}"/>
    <dataValidation allowBlank="1" showInputMessage="1" showErrorMessage="1" prompt="Modificați sau adăugați categorii noi mai jos. Atunci când intrările sunt adăugate în registrul de cecuri din dreapta pentru categoria respectivă, totalurile lor vor fi actualizate automat în acest rezumat" sqref="B2:C2" xr:uid="{00000000-0002-0000-0000-00000E000000}"/>
  </dataValidations>
  <printOptions horizontalCentered="1"/>
  <pageMargins left="0.25" right="0.25" top="0.75" bottom="0.75" header="0.3" footer="0.3"/>
  <pageSetup fitToHeight="0" orientation="portrait" r:id="rId1"/>
  <headerFooter differentFirst="1">
    <oddFooter>Page &amp;P of &amp;N</oddFooter>
  </headerFooter>
  <ignoredErrors>
    <ignoredError sqref="J3" calculatedColumn="1"/>
    <ignoredError sqref="I1" emptyCellReference="1"/>
    <ignoredError sqref="J4:J8 C4:C9" emptyCellReference="1" calculatedColumn="1"/>
  </ignoredError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5</vt:i4>
      </vt:variant>
    </vt:vector>
  </HeadingPairs>
  <TitlesOfParts>
    <vt:vector size="6" baseType="lpstr">
      <vt:lpstr>Registru de cecuri</vt:lpstr>
      <vt:lpstr>CăutareCategorie</vt:lpstr>
      <vt:lpstr>'Registru de cecuri'!Imprimare_titluri</vt:lpstr>
      <vt:lpstr>RegiuneTitluRând1..I1</vt:lpstr>
      <vt:lpstr>Titlu1</vt:lpstr>
      <vt:lpstr>TitluColoană1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2017-02-17T07:09:29Z</dcterms:created>
  <dcterms:modified xsi:type="dcterms:W3CDTF">2018-05-31T14:27:18Z</dcterms:modified>
</cp:coreProperties>
</file>