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5"/>
  <workbookPr filterPrivacy="1" codeName="ThisWorkbook"/>
  <xr:revisionPtr revIDLastSave="0" documentId="13_ncr:1_{CB23987F-A601-4E43-BD09-52F4CD8921C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actură comercială" sheetId="1" r:id="rId1"/>
    <sheet name="Clienți" sheetId="3" r:id="rId2"/>
  </sheets>
  <definedNames>
    <definedName name="CăutareClient">ListăClienți[NUMELE FIRMEI]</definedName>
    <definedName name="CotaTVA">'Factură comercială'!$H$15</definedName>
    <definedName name="Depozit">'Factură comercială'!$H$18</definedName>
    <definedName name="_xlnm.Print_Titles" localSheetId="1">Clienți!$2:$2</definedName>
    <definedName name="_xlnm.Print_Titles" localSheetId="0">'Factură comercială'!$8:$8</definedName>
    <definedName name="Livrare">'Factură comercială'!$H$17</definedName>
    <definedName name="NumeFactură">'Factură comercială'!$C$4</definedName>
    <definedName name="NumeFirmă">'Factură comercială'!$B$1</definedName>
    <definedName name="RegiuneTitluRând1..C6">'Factură comercială'!$B$4</definedName>
    <definedName name="RegiuneTitluRând2..E5">'Factură comercială'!$D$4</definedName>
    <definedName name="RegiuneTitluRând3..H5">'Factură comercială'!$G$4</definedName>
    <definedName name="RegiuneTitluRând4..H20">'Factură comercială'!$G$14</definedName>
    <definedName name="SubtotalFactură">'Factură comercială'!$H$14</definedName>
    <definedName name="Titlu2">ListăClienți[[#Headers],[NUMELE FIRMEI]]</definedName>
    <definedName name="TitluColoană1">ElementeFactură[[#Headers],[DATA]]</definedName>
    <definedName name="TVA">'Factură comercială'!$H$16</definedName>
    <definedName name="_xlnm.Print_Area" localSheetId="1">Clienți!$A:$L</definedName>
    <definedName name="_xlnm.Print_Area" localSheetId="0">'Factură comercială'!$A:$I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<sst xmlns="http://schemas.openxmlformats.org/spreadsheetml/2006/main" count="62" uniqueCount="61">
  <si>
    <t>JUCĂRII TAILSPIN</t>
  </si>
  <si>
    <t>Facturat către:</t>
  </si>
  <si>
    <t>Adresa:</t>
  </si>
  <si>
    <t>DATA</t>
  </si>
  <si>
    <t>Total scadent în 10 zile. Conturile cu termen depășit sunt supuse unei dobânzi de 2% pe lună.</t>
  </si>
  <si>
    <t>Lilli Allik</t>
  </si>
  <si>
    <t>NR. ARTICOL</t>
  </si>
  <si>
    <t>Telefon:</t>
  </si>
  <si>
    <t>Fax:</t>
  </si>
  <si>
    <t>E-mail:</t>
  </si>
  <si>
    <t>DESCRIERE</t>
  </si>
  <si>
    <t>Cuburi de lemn</t>
  </si>
  <si>
    <t>123 Main Street</t>
  </si>
  <si>
    <t>Ocean View,  MO 12345</t>
  </si>
  <si>
    <t>CANTITATE</t>
  </si>
  <si>
    <r>
      <rPr>
        <b/>
        <sz val="11"/>
        <color theme="2" tint="-0.749992370372631"/>
        <rFont val="Source Sans Pro"/>
        <family val="2"/>
      </rPr>
      <t xml:space="preserve">T: </t>
    </r>
    <r>
      <rPr>
        <sz val="11"/>
        <color theme="2" tint="-0.749992370372631"/>
        <rFont val="Source Sans Pro"/>
        <family val="2"/>
      </rPr>
      <t>123 555 0123</t>
    </r>
  </si>
  <si>
    <r>
      <rPr>
        <b/>
        <sz val="11"/>
        <color theme="2" tint="-0.749992370372631"/>
        <rFont val="Source Sans Pro"/>
        <family val="2"/>
      </rPr>
      <t>F:</t>
    </r>
    <r>
      <rPr>
        <sz val="11"/>
        <color theme="2" tint="-0.749992370372631"/>
        <rFont val="Source Sans Pro"/>
        <family val="2"/>
      </rPr>
      <t xml:space="preserve"> 123-555-0124</t>
    </r>
  </si>
  <si>
    <t>PREȚ UNITAR</t>
  </si>
  <si>
    <t>tailspin@interestingsite.com</t>
  </si>
  <si>
    <t>www.tailspintoys.com</t>
  </si>
  <si>
    <t>Nr. factură:</t>
  </si>
  <si>
    <t>Data facturii:</t>
  </si>
  <si>
    <t>Persoană de contact:</t>
  </si>
  <si>
    <t>REDUCERE</t>
  </si>
  <si>
    <t>Subtotal factură</t>
  </si>
  <si>
    <t>Cota TVA</t>
  </si>
  <si>
    <t>Impozit pe vânzări</t>
  </si>
  <si>
    <t>Livrare</t>
  </si>
  <si>
    <t>Avans primit</t>
  </si>
  <si>
    <t>Total</t>
  </si>
  <si>
    <t>TOTAL</t>
  </si>
  <si>
    <t>Clienți</t>
  </si>
  <si>
    <t>CLIENȚI</t>
  </si>
  <si>
    <t>NUMELE FIRMEI</t>
  </si>
  <si>
    <t>Contoso, Ltd</t>
  </si>
  <si>
    <t>INFORMAȚII DE CONTACT</t>
  </si>
  <si>
    <t>Iustin Munteanu</t>
  </si>
  <si>
    <t>Marcela Moldovan</t>
  </si>
  <si>
    <t>ADRESĂ</t>
  </si>
  <si>
    <t>345 Cherry Street</t>
  </si>
  <si>
    <t>567 Walnut Lane</t>
  </si>
  <si>
    <t>ADRESA2</t>
  </si>
  <si>
    <t>Apt. 123</t>
  </si>
  <si>
    <t>LOCALITATE</t>
  </si>
  <si>
    <t>Arad</t>
  </si>
  <si>
    <t>Moreni</t>
  </si>
  <si>
    <t>JUDEȚ</t>
  </si>
  <si>
    <t>AR</t>
  </si>
  <si>
    <t>DB</t>
  </si>
  <si>
    <t>COD POȘTAL</t>
  </si>
  <si>
    <t>09876</t>
  </si>
  <si>
    <t>TELEFON</t>
  </si>
  <si>
    <t>432-555-0178</t>
  </si>
  <si>
    <t>432-555-0189</t>
  </si>
  <si>
    <t>E-MAIL</t>
  </si>
  <si>
    <t>mike@excellentwebsite.com</t>
  </si>
  <si>
    <t>contoso@websitegoeshere.com</t>
  </si>
  <si>
    <t>FAX</t>
  </si>
  <si>
    <t>432-555-0187</t>
  </si>
  <si>
    <t>432-555-0123</t>
  </si>
  <si>
    <t>Factură comercială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</si>
</sst>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9" formatCode="[&lt;=9999999]###\-####;\(###\)\ ###\-####"/>
    <numFmt numFmtId="173" formatCode="#,##0.00\ [$lei-418]"/>
  </numFmts>
  <fonts count="36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Protection="0">
      <alignment horizontal="left" wrapText="1" indent="2"/>
    </xf>
    <xf numFmtId="0" fontId="8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Protection="0">
      <alignment horizontal="right" vertical="center"/>
    </xf>
    <xf numFmtId="173" fontId="1" fillId="0" borderId="0" applyFill="0" applyBorder="0" applyProtection="0">
      <alignment horizontal="right" vertical="center" indent="1"/>
    </xf>
    <xf numFmtId="0" fontId="7" fillId="0" borderId="0" applyNumberFormat="0" applyFill="0" applyProtection="0">
      <alignment horizontal="right" vertical="top" indent="2"/>
    </xf>
    <xf numFmtId="0" fontId="7" fillId="0" borderId="0" applyNumberFormat="0" applyFill="0" applyBorder="0" applyProtection="0">
      <alignment horizontal="right" indent="2"/>
    </xf>
    <xf numFmtId="0" fontId="7" fillId="2" borderId="2" applyNumberFormat="0" applyFont="0" applyAlignment="0" applyProtection="0"/>
    <xf numFmtId="0" fontId="6" fillId="0" borderId="3" applyNumberFormat="0" applyFill="0" applyAlignment="0" applyProtection="0"/>
    <xf numFmtId="0" fontId="7" fillId="0" borderId="1" applyNumberFormat="0" applyFont="0" applyFill="0" applyAlignment="0">
      <alignment vertical="center"/>
    </xf>
    <xf numFmtId="14" fontId="7" fillId="0" borderId="0" applyFont="0" applyFill="0" applyBorder="0" applyAlignment="0" applyProtection="0">
      <alignment horizontal="left" vertical="center"/>
    </xf>
    <xf numFmtId="1" fontId="7" fillId="0" borderId="0" applyFont="0" applyFill="0" applyBorder="0" applyProtection="0">
      <alignment vertical="center"/>
    </xf>
    <xf numFmtId="169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/>
    <xf numFmtId="166" fontId="5" fillId="0" borderId="0" applyNumberFormat="0">
      <alignment horizontal="left" vertical="top" wrapText="1"/>
    </xf>
    <xf numFmtId="0" fontId="5" fillId="0" borderId="0" applyNumberFormat="0" applyFill="0" applyBorder="0">
      <alignment horizontal="right" vertical="center" wrapText="1"/>
    </xf>
    <xf numFmtId="0" fontId="7" fillId="0" borderId="0" applyNumberFormat="0" applyFont="0" applyFill="0" applyBorder="0">
      <alignment horizontal="left" vertical="center" wrapText="1"/>
    </xf>
    <xf numFmtId="0" fontId="9" fillId="0" borderId="0" applyNumberFormat="0" applyFill="0" applyBorder="0">
      <alignment horizontal="center" vertical="center" wrapText="1"/>
    </xf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6" applyNumberFormat="0" applyAlignment="0" applyProtection="0"/>
    <xf numFmtId="0" fontId="31" fillId="8" borderId="7" applyNumberFormat="0" applyAlignment="0" applyProtection="0"/>
    <xf numFmtId="0" fontId="32" fillId="8" borderId="6" applyNumberFormat="0" applyAlignment="0" applyProtection="0"/>
    <xf numFmtId="0" fontId="33" fillId="0" borderId="8" applyNumberFormat="0" applyFill="0" applyAlignment="0" applyProtection="0"/>
    <xf numFmtId="0" fontId="34" fillId="9" borderId="9" applyNumberFormat="0" applyAlignment="0" applyProtection="0"/>
    <xf numFmtId="0" fontId="3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3">
    <xf numFmtId="0" fontId="0" fillId="0" borderId="0" xfId="0">
      <alignment horizontal="left" vertical="center" wrapText="1"/>
    </xf>
    <xf numFmtId="0" fontId="3" fillId="0" borderId="0" xfId="0" applyFont="1">
      <alignment horizontal="left" vertical="center" wrapText="1"/>
    </xf>
    <xf numFmtId="0" fontId="12" fillId="0" borderId="0" xfId="0" applyFont="1" applyAlignment="1">
      <alignment horizontal="left" vertical="center" wrapText="1" indent="1"/>
    </xf>
    <xf numFmtId="0" fontId="11" fillId="0" borderId="0" xfId="19" applyFont="1" applyAlignment="1">
      <alignment horizontal="left" indent="1"/>
    </xf>
    <xf numFmtId="0" fontId="12" fillId="0" borderId="0" xfId="0" applyFont="1">
      <alignment horizontal="left" vertical="center" wrapText="1"/>
    </xf>
    <xf numFmtId="0" fontId="15" fillId="0" borderId="0" xfId="23" applyFont="1" applyFill="1" applyAlignment="1">
      <alignment horizontal="center" vertical="top" wrapText="1"/>
    </xf>
    <xf numFmtId="0" fontId="16" fillId="0" borderId="0" xfId="0" applyFont="1">
      <alignment horizontal="left" vertical="center" wrapText="1"/>
    </xf>
    <xf numFmtId="0" fontId="17" fillId="0" borderId="0" xfId="23" quotePrefix="1" applyFont="1">
      <alignment horizontal="center" vertical="center" wrapText="1"/>
    </xf>
    <xf numFmtId="173" fontId="14" fillId="0" borderId="5" xfId="10" applyFont="1" applyFill="1" applyBorder="1" applyProtection="1">
      <alignment horizontal="right" vertical="center" indent="1"/>
    </xf>
    <xf numFmtId="9" fontId="14" fillId="0" borderId="3" xfId="4" applyFont="1" applyFill="1" applyBorder="1" applyProtection="1">
      <alignment horizontal="right" vertical="center" indent="1"/>
    </xf>
    <xf numFmtId="173" fontId="14" fillId="0" borderId="3" xfId="10" applyFont="1" applyFill="1" applyBorder="1" applyProtection="1">
      <alignment horizontal="right" vertical="center" indent="1"/>
    </xf>
    <xf numFmtId="173" fontId="14" fillId="0" borderId="4" xfId="10" applyFont="1" applyFill="1" applyBorder="1" applyProtection="1">
      <alignment horizontal="right" vertical="center" indent="1"/>
    </xf>
    <xf numFmtId="173" fontId="14" fillId="0" borderId="0" xfId="10" applyFont="1" applyFill="1" applyBorder="1" applyProtection="1">
      <alignment horizontal="right" vertical="center" indent="1"/>
    </xf>
    <xf numFmtId="0" fontId="13" fillId="0" borderId="5" xfId="14" applyFont="1" applyFill="1" applyBorder="1" applyAlignment="1" applyProtection="1">
      <alignment horizontal="left" vertical="center" indent="1"/>
    </xf>
    <xf numFmtId="0" fontId="13" fillId="0" borderId="3" xfId="14" applyFont="1" applyFill="1" applyAlignment="1" applyProtection="1">
      <alignment horizontal="left" vertical="center" indent="1"/>
    </xf>
    <xf numFmtId="0" fontId="13" fillId="0" borderId="4" xfId="14" applyFont="1" applyFill="1" applyBorder="1" applyAlignment="1" applyProtection="1">
      <alignment horizontal="left" vertical="center" indent="1"/>
    </xf>
    <xf numFmtId="0" fontId="13" fillId="0" borderId="0" xfId="14" applyFont="1" applyFill="1" applyBorder="1" applyAlignment="1" applyProtection="1">
      <alignment horizontal="left" vertical="center" indent="1"/>
    </xf>
    <xf numFmtId="0" fontId="18" fillId="3" borderId="0" xfId="21" applyFont="1" applyFill="1" applyBorder="1" applyAlignment="1">
      <alignment horizontal="center" vertical="center" wrapText="1"/>
    </xf>
    <xf numFmtId="0" fontId="18" fillId="3" borderId="0" xfId="21" applyFont="1" applyFill="1" applyBorder="1" applyAlignment="1">
      <alignment horizontal="right" vertical="center" wrapText="1" indent="1"/>
    </xf>
    <xf numFmtId="0" fontId="18" fillId="3" borderId="0" xfId="14" applyFont="1" applyFill="1" applyBorder="1" applyAlignment="1" applyProtection="1">
      <alignment horizontal="left" vertical="center" indent="1"/>
    </xf>
    <xf numFmtId="173" fontId="15" fillId="3" borderId="0" xfId="10" applyFont="1" applyFill="1" applyBorder="1" applyProtection="1">
      <alignment horizontal="right" vertical="center" inden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>
      <alignment horizontal="left" vertical="center" wrapText="1"/>
    </xf>
    <xf numFmtId="0" fontId="19" fillId="0" borderId="0" xfId="0" applyFont="1" applyAlignment="1">
      <alignment horizontal="left" vertical="center"/>
    </xf>
    <xf numFmtId="169" fontId="19" fillId="0" borderId="0" xfId="18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69" fontId="19" fillId="0" borderId="0" xfId="18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 wrapTex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>
      <alignment horizontal="left" vertical="center" wrapText="1"/>
    </xf>
    <xf numFmtId="0" fontId="22" fillId="0" borderId="0" xfId="11" applyFont="1" applyAlignment="1">
      <alignment horizontal="left" vertical="top" indent="1"/>
    </xf>
    <xf numFmtId="166" fontId="23" fillId="0" borderId="0" xfId="20" applyNumberFormat="1" applyFont="1" applyAlignment="1">
      <alignment horizontal="left" vertical="top" wrapText="1" indent="1"/>
    </xf>
    <xf numFmtId="169" fontId="23" fillId="0" borderId="0" xfId="18" applyFont="1" applyAlignment="1">
      <alignment horizontal="left" vertical="top" wrapText="1" indent="1"/>
    </xf>
    <xf numFmtId="0" fontId="22" fillId="0" borderId="0" xfId="11" applyFont="1" applyAlignment="1">
      <alignment horizontal="left" vertical="top" indent="2"/>
    </xf>
    <xf numFmtId="0" fontId="23" fillId="0" borderId="0" xfId="20" applyNumberFormat="1" applyFont="1">
      <alignment horizontal="left" vertical="top" wrapText="1"/>
    </xf>
    <xf numFmtId="169" fontId="23" fillId="0" borderId="0" xfId="18" applyFont="1" applyBorder="1" applyAlignment="1">
      <alignment horizontal="left" vertical="top" wrapText="1" indent="1"/>
    </xf>
    <xf numFmtId="14" fontId="23" fillId="0" borderId="0" xfId="20" applyNumberFormat="1" applyFont="1">
      <alignment horizontal="left" vertical="top" wrapText="1"/>
    </xf>
    <xf numFmtId="166" fontId="23" fillId="0" borderId="0" xfId="20" applyNumberFormat="1" applyFont="1">
      <alignment horizontal="left" vertical="top" wrapText="1"/>
    </xf>
    <xf numFmtId="0" fontId="24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wrapText="1"/>
    </xf>
    <xf numFmtId="0" fontId="22" fillId="0" borderId="0" xfId="2" applyFont="1" applyAlignment="1">
      <alignment horizontal="left" wrapText="1" indent="1"/>
    </xf>
    <xf numFmtId="169" fontId="22" fillId="0" borderId="0" xfId="18" applyFont="1" applyAlignment="1">
      <alignment horizontal="left" wrapText="1" indent="1"/>
    </xf>
    <xf numFmtId="0" fontId="22" fillId="0" borderId="0" xfId="3" applyFont="1" applyAlignment="1">
      <alignment horizontal="left" vertical="top" wrapText="1" indent="1"/>
    </xf>
    <xf numFmtId="2" fontId="26" fillId="0" borderId="0" xfId="6" applyFont="1" applyAlignment="1">
      <alignment horizontal="left" vertical="center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22" applyFont="1" applyFill="1" applyBorder="1" applyAlignment="1">
      <alignment horizontal="left" vertical="center" wrapText="1" indent="1"/>
    </xf>
    <xf numFmtId="0" fontId="18" fillId="0" borderId="0" xfId="22" applyFont="1" applyFill="1" applyBorder="1" applyAlignment="1">
      <alignment horizontal="center" vertical="center" wrapText="1"/>
    </xf>
    <xf numFmtId="0" fontId="18" fillId="0" borderId="0" xfId="21" applyFont="1" applyFill="1" applyBorder="1" applyAlignment="1">
      <alignment horizontal="center" vertical="center" wrapText="1"/>
    </xf>
    <xf numFmtId="0" fontId="19" fillId="0" borderId="0" xfId="22" applyFont="1" applyFill="1" applyBorder="1" applyAlignment="1">
      <alignment horizontal="center" vertical="center" wrapText="1"/>
    </xf>
    <xf numFmtId="166" fontId="23" fillId="0" borderId="0" xfId="20" applyNumberFormat="1" applyFont="1" applyAlignment="1">
      <alignment horizontal="left" vertical="top" indent="1"/>
    </xf>
    <xf numFmtId="0" fontId="22" fillId="0" borderId="0" xfId="1" applyFont="1" applyBorder="1" applyAlignment="1">
      <alignment wrapText="1"/>
    </xf>
    <xf numFmtId="0" fontId="22" fillId="0" borderId="0" xfId="1" applyFont="1" applyBorder="1" applyAlignment="1">
      <alignment vertical="top" wrapText="1"/>
    </xf>
    <xf numFmtId="2" fontId="25" fillId="0" borderId="0" xfId="6" applyFont="1" applyBorder="1" applyAlignment="1">
      <alignment horizontal="left" vertical="center" wrapText="1"/>
    </xf>
    <xf numFmtId="2" fontId="10" fillId="0" borderId="0" xfId="6" applyFont="1" applyBorder="1" applyAlignment="1">
      <alignment horizontal="left" vertical="center" wrapText="1"/>
    </xf>
    <xf numFmtId="169" fontId="22" fillId="0" borderId="0" xfId="3" applyNumberFormat="1" applyFont="1" applyAlignment="1">
      <alignment horizontal="left" vertical="top" wrapText="1" indent="1"/>
    </xf>
    <xf numFmtId="14" fontId="19" fillId="0" borderId="0" xfId="16" applyNumberFormat="1" applyFont="1" applyFill="1" applyBorder="1" applyAlignment="1">
      <alignment horizontal="left" vertical="center" wrapText="1" indent="1"/>
    </xf>
    <xf numFmtId="1" fontId="19" fillId="0" borderId="0" xfId="17" applyNumberFormat="1" applyFont="1" applyFill="1" applyBorder="1" applyAlignment="1">
      <alignment horizontal="center" vertical="center"/>
    </xf>
    <xf numFmtId="173" fontId="19" fillId="0" borderId="0" xfId="9" applyNumberFormat="1" applyFont="1" applyFill="1" applyBorder="1" applyAlignment="1">
      <alignment horizontal="center" vertical="center"/>
    </xf>
    <xf numFmtId="173" fontId="19" fillId="0" borderId="0" xfId="10" applyNumberFormat="1" applyFont="1" applyFill="1" applyBorder="1">
      <alignment horizontal="right" vertical="center" indent="1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Alinierea la dreapta a titlului de tabelul" xfId="21" xr:uid="{00000000-0005-0000-0000-000014000000}"/>
    <cellStyle name="Bordura din dreapta" xfId="15" xr:uid="{00000000-0005-0000-0000-000012000000}"/>
    <cellStyle name="Bun" xfId="24" builtinId="26" customBuiltin="1"/>
    <cellStyle name="Calcul" xfId="29" builtinId="22" customBuiltin="1"/>
    <cellStyle name="Cantitate" xfId="17" xr:uid="{00000000-0005-0000-0000-000011000000}"/>
    <cellStyle name="celulă de navigare" xfId="23" xr:uid="{00000000-0005-0000-0000-000017000000}"/>
    <cellStyle name="Celulă legată" xfId="30" builtinId="24" customBuiltin="1"/>
    <cellStyle name="Dată" xfId="16" xr:uid="{00000000-0005-0000-0000-000004000000}"/>
    <cellStyle name="Detalii factură" xfId="20" xr:uid="{00000000-0005-0000-0000-00000C000000}"/>
    <cellStyle name="Detalii tabel cu aliniere la stânga" xfId="22" xr:uid="{00000000-0005-0000-0000-000013000000}"/>
    <cellStyle name="Eronat" xfId="25" builtinId="27" customBuiltin="1"/>
    <cellStyle name="Hyperlink" xfId="1" builtinId="8" customBuiltin="1"/>
    <cellStyle name="Hyperlink parcurs" xfId="5" builtinId="9" customBuiltin="1"/>
    <cellStyle name="Ieșire" xfId="28" builtinId="21" customBuiltin="1"/>
    <cellStyle name="Intrare" xfId="27" builtinId="20" customBuiltin="1"/>
    <cellStyle name="Monedă" xfId="9" builtinId="4" customBuiltin="1"/>
    <cellStyle name="Monedă [0]" xfId="10" builtinId="7" customBuiltin="1"/>
    <cellStyle name="Neutru" xfId="26" builtinId="28" customBuiltin="1"/>
    <cellStyle name="Normal" xfId="0" builtinId="0" customBuiltin="1"/>
    <cellStyle name="Notă" xfId="13" builtinId="10" customBuiltin="1"/>
    <cellStyle name="Procent" xfId="4" builtinId="5" customBuiltin="1"/>
    <cellStyle name="Telefon" xfId="18" xr:uid="{00000000-0005-0000-0000-000010000000}"/>
    <cellStyle name="Text avertisment" xfId="32" builtinId="11" customBuiltin="1"/>
    <cellStyle name="Text explicativ" xfId="19" builtinId="53" customBuiltin="1"/>
    <cellStyle name="Titlu" xfId="6" builtinId="15" customBuiltin="1"/>
    <cellStyle name="Titlu 1" xfId="2" builtinId="16" customBuiltin="1"/>
    <cellStyle name="Titlu 2" xfId="3" builtinId="17" customBuiltin="1"/>
    <cellStyle name="Titlu 3" xfId="11" builtinId="18" customBuiltin="1"/>
    <cellStyle name="Titlu 4" xfId="12" builtinId="19" customBuiltin="1"/>
    <cellStyle name="Total" xfId="14" builtinId="25" customBuiltin="1"/>
    <cellStyle name="Verificare celulă" xfId="31" builtinId="23" customBuiltin="1"/>
    <cellStyle name="Virgulă" xfId="7" builtinId="3" customBuiltin="1"/>
    <cellStyle name="Virgulă [0]" xfId="8" builtinId="6" customBuiltin="1"/>
  </cellStyles>
  <dxfs count="38"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numFmt numFmtId="173" formatCode="#,##0.00\ [$lei-418]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numFmt numFmtId="173" formatCode="#,##0.00\ [$lei-418]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numFmt numFmtId="173" formatCode="#,##0.00\ [$lei-418]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PivotStyle="PivotStyleLight16">
    <tableStyle name="Factură comercială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Stil tabel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Stil tabel 2" pivot="0" count="1" xr9:uid="{AAC86889-926A-9644-9E30-E6BC94208819}">
      <tableStyleElement type="firstRowStripe" dxfId="29"/>
    </tableStyle>
    <tableStyle name="Stil tabel 3" pivot="0" count="1" xr9:uid="{5A480686-C0EA-C14B-997D-F309FB808E8A}">
      <tableStyleElement type="firstRowStripe" dxfId="28"/>
    </tableStyle>
    <tableStyle name="Stil tabel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Clien&#539;i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Factur&#259; comercial&#259;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Săgeată: Pentagon 2" descr="Selectați pentru a naviga la foaia de lucru Clienți">
          <a:hlinkClick xmlns:r="http://schemas.openxmlformats.org/officeDocument/2006/relationships" r:id="rId1" tooltip="Selectați pentru a naviga la foaia de lucru Clienți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o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Clienți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1619250</xdr:colOff>
      <xdr:row>0</xdr:row>
      <xdr:rowOff>478153</xdr:rowOff>
    </xdr:to>
    <xdr:sp macro="" textlink="">
      <xdr:nvSpPr>
        <xdr:cNvPr id="2" name="Săgeată: Pentagon 1" descr="Selectați pentru a naviga la foaia de lucru Factură comercială">
          <a:hlinkClick xmlns:r="http://schemas.openxmlformats.org/officeDocument/2006/relationships" r:id="rId1" tooltip="Selectați pentru a naviga la foaia de lucru Factură comercială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3354050" y="66673"/>
          <a:ext cx="1590675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o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Factură</a:t>
          </a:r>
          <a:r>
            <a:rPr lang="ro" sz="1100" b="1" baseline="0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 comercială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lementeFactură" displayName="ElementeFactură" ref="B8:H13" headerRowDxfId="25" dataDxfId="24" totalsRowDxfId="22" tableBorderDxfId="23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A" totalsRowLabel="Total" dataDxfId="18" dataCellStyle="Dată"/>
    <tableColumn id="1" xr3:uid="{00000000-0010-0000-0000-000001000000}" name="NR. ARTICOL" dataDxfId="21" dataCellStyle="Detalii tabel cu aliniere la stânga"/>
    <tableColumn id="2" xr3:uid="{00000000-0010-0000-0000-000002000000}" name="DESCRIERE" dataDxfId="20" dataCellStyle="Detalii tabel cu aliniere la stânga"/>
    <tableColumn id="3" xr3:uid="{00000000-0010-0000-0000-000003000000}" name="CANTITATE" dataDxfId="17"/>
    <tableColumn id="4" xr3:uid="{00000000-0010-0000-0000-000004000000}" name="PREȚ UNITAR" dataDxfId="16"/>
    <tableColumn id="5" xr3:uid="{00000000-0010-0000-0000-000005000000}" name="REDUCERE" dataDxfId="15"/>
    <tableColumn id="6" xr3:uid="{00000000-0010-0000-0000-000006000000}" name="TOTAL" dataDxfId="14">
      <calculatedColumnFormula>IF(AND(ElementeFactură[[#This Row],[CANTITATE]]&lt;&gt;"",ElementeFactură[[#This Row],[PREȚ UNITAR]]&lt;&gt;""),(ElementeFactură[[#This Row],[CANTITATE]]*ElementeFactură[[#This Row],[PREȚ UNITAR]])-ElementeFactură[[#This Row],[REDUCERE]],"")</calculatedColumnFormula>
    </tableColumn>
  </tableColumns>
  <tableStyleInfo name="Stil tabel 4" showFirstColumn="0" showLastColumn="0" showRowStripes="1" showColumnStripes="0"/>
  <extLst>
    <ext xmlns:x14="http://schemas.microsoft.com/office/spreadsheetml/2009/9/main" uri="{504A1905-F514-4f6f-8877-14C23A59335A}">
      <x14:table altTextSummary="Introduceți data, Numărul articolului, Descriere, Preț unitar, Cantitate și Discount în acest tabel. Totalul este calculat automa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ăClienți" displayName="ListăClienți" ref="B2:K4" headerRowDxfId="13" dataDxfId="12" totalsRowDxfId="11" tableBorderDxfId="10" headerRowCellStyle="Normal">
  <autoFilter ref="B2:K4" xr:uid="{00000000-0009-0000-0100-000001000000}"/>
  <tableColumns count="10">
    <tableColumn id="2" xr3:uid="{00000000-0010-0000-0100-000002000000}" name="NUMELE FIRMEI" dataDxfId="9"/>
    <tableColumn id="3" xr3:uid="{00000000-0010-0000-0100-000003000000}" name="INFORMAȚII DE CONTACT" dataDxfId="8"/>
    <tableColumn id="4" xr3:uid="{00000000-0010-0000-0100-000004000000}" name="ADRESĂ" dataDxfId="7"/>
    <tableColumn id="1" xr3:uid="{00000000-0010-0000-0100-000001000000}" name="ADRESA2" dataDxfId="6"/>
    <tableColumn id="5" xr3:uid="{00000000-0010-0000-0100-000005000000}" name="LOCALITATE" dataDxfId="5"/>
    <tableColumn id="6" xr3:uid="{00000000-0010-0000-0100-000006000000}" name="JUDEȚ" dataDxfId="4"/>
    <tableColumn id="7" xr3:uid="{00000000-0010-0000-0100-000007000000}" name="COD POȘTAL" dataDxfId="3"/>
    <tableColumn id="8" xr3:uid="{00000000-0010-0000-0100-000008000000}" name="TELEFON" dataDxfId="2" dataCellStyle="Telefon"/>
    <tableColumn id="10" xr3:uid="{00000000-0010-0000-0100-00000A000000}" name="E-MAIL" dataDxfId="1"/>
    <tableColumn id="11" xr3:uid="{00000000-0010-0000-0100-00000B000000}" name="FAX" dataDxfId="0" dataCellStyle="Telefon"/>
  </tableColumns>
  <tableStyleInfo name="Stil tabel 4" showFirstColumn="0" showLastColumn="0" showRowStripes="1" showColumnStripes="0"/>
  <extLst>
    <ext xmlns:x14="http://schemas.microsoft.com/office/spreadsheetml/2009/9/main" uri="{504A1905-F514-4f6f-8877-14C23A59335A}">
      <x14:table altTextSummary="Introduceți datele clientului, cum ar fi numele firmei, numele persoanei de contact, adresa, telefonul, e-mailul și numărul de Fax în acest tabel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4" width="19.28515625" style="1" customWidth="1"/>
    <col min="5" max="5" width="22.140625" style="1" customWidth="1"/>
    <col min="6" max="6" width="19.28515625" style="1" customWidth="1"/>
    <col min="7" max="7" width="22.28515625" style="1" customWidth="1"/>
    <col min="8" max="8" width="19.28515625" style="1" customWidth="1"/>
    <col min="9" max="9" width="2.7109375" customWidth="1"/>
    <col min="10" max="10" width="22.7109375" customWidth="1"/>
  </cols>
  <sheetData>
    <row r="1" spans="2:10" ht="22.15" customHeight="1" x14ac:dyDescent="0.25">
      <c r="B1" s="56" t="s">
        <v>0</v>
      </c>
      <c r="C1" s="57"/>
      <c r="D1" s="57"/>
      <c r="E1" s="43" t="s">
        <v>12</v>
      </c>
      <c r="F1" s="44" t="s">
        <v>15</v>
      </c>
      <c r="G1" s="54" t="s">
        <v>18</v>
      </c>
      <c r="H1" s="54"/>
      <c r="I1" s="4"/>
      <c r="J1" s="5" t="s">
        <v>31</v>
      </c>
    </row>
    <row r="2" spans="2:10" ht="28.9" customHeight="1" x14ac:dyDescent="0.25">
      <c r="B2" s="57"/>
      <c r="C2" s="57"/>
      <c r="D2" s="57"/>
      <c r="E2" s="45" t="s">
        <v>13</v>
      </c>
      <c r="F2" s="58" t="s">
        <v>16</v>
      </c>
      <c r="G2" s="55" t="s">
        <v>19</v>
      </c>
      <c r="H2" s="55"/>
      <c r="I2" s="4"/>
      <c r="J2" s="4"/>
    </row>
    <row r="3" spans="2:10" ht="30" customHeight="1" x14ac:dyDescent="0.25">
      <c r="B3" s="30"/>
      <c r="C3" s="30"/>
      <c r="D3" s="30"/>
      <c r="E3" s="31"/>
      <c r="F3" s="31"/>
      <c r="G3" s="32"/>
      <c r="H3" s="32"/>
      <c r="I3" s="4"/>
      <c r="J3" s="4"/>
    </row>
    <row r="4" spans="2:10" ht="30" customHeight="1" x14ac:dyDescent="0.25">
      <c r="B4" s="33" t="s">
        <v>1</v>
      </c>
      <c r="C4" s="34" t="s">
        <v>5</v>
      </c>
      <c r="D4" s="33" t="s">
        <v>7</v>
      </c>
      <c r="E4" s="35" t="str">
        <f>IFERROR(VLOOKUP(NumeFactură,ListăClienți[],8,FALSE),"")</f>
        <v>432-555-0178</v>
      </c>
      <c r="F4" s="35"/>
      <c r="G4" s="36" t="s">
        <v>20</v>
      </c>
      <c r="H4" s="37">
        <v>34567</v>
      </c>
    </row>
    <row r="5" spans="2:10" ht="30" customHeight="1" x14ac:dyDescent="0.25">
      <c r="B5" s="33" t="s">
        <v>2</v>
      </c>
      <c r="C5" s="34" t="str">
        <f>IFERROR(VLOOKUP(NumeFactură,ListăClienți[],3,FALSE),"")</f>
        <v>345 Cherry Street</v>
      </c>
      <c r="D5" s="33" t="s">
        <v>8</v>
      </c>
      <c r="E5" s="38" t="str">
        <f>IFERROR(VLOOKUP(NumeFactură,ListăClienți[],10,FALSE),"")</f>
        <v>432-555-0187</v>
      </c>
      <c r="F5" s="38"/>
      <c r="G5" s="36" t="s">
        <v>21</v>
      </c>
      <c r="H5" s="39">
        <f ca="1">TODAY()</f>
        <v>44909</v>
      </c>
    </row>
    <row r="6" spans="2:10" ht="30" customHeight="1" x14ac:dyDescent="0.25">
      <c r="B6" s="33"/>
      <c r="C6" s="34" t="str">
        <f>IF(VLOOKUP(NumeFactură,ListăClienți[],4,FALSE)&lt;&gt;"",VLOOKUP(NumeFactură,ListăClienți[],4,FALSE),IF(VLOOKUP(NumeFactură,ListăClienți[],5,FALSE)&lt;&gt;"",CONCATENATE(VLOOKUP(NumeFactură,ListăClienți[],5,FALSE),", ",VLOOKUP(NumeFactură,ListăClienți[],6,FALSE)," ",VLOOKUP(NumeFactură,ListăClienți[],7,FALSE)),CONCATENATE(VLOOKUP(NumeFactură,ListăClienți[],6,FALSE)," ",VLOOKUP(NumeFactură,ListăClienți[],7,FALSE))))</f>
        <v>Apt. 123</v>
      </c>
      <c r="D6" s="33" t="s">
        <v>9</v>
      </c>
      <c r="E6" s="53" t="str">
        <f>IFERROR(VLOOKUP(NumeFactură,ListăClienți[],9,FALSE),"")</f>
        <v>mike@excellentwebsite.com</v>
      </c>
      <c r="F6" s="34"/>
      <c r="G6" s="36" t="s">
        <v>22</v>
      </c>
      <c r="H6" s="40" t="str">
        <f>IFERROR(VLOOKUP(NumeFactură,ListăClienți[],2,FALSE),"")</f>
        <v>Iustin Munteanu</v>
      </c>
    </row>
    <row r="7" spans="2:10" ht="30" customHeight="1" x14ac:dyDescent="0.25">
      <c r="B7" s="33"/>
      <c r="C7" s="34" t="str">
        <f>IF(VLOOKUP(NumeFactură,ListăClienți[],4,FALSE)="","",IF(VLOOKUP(NumeFactură,ListăClienți[],5,FALSE)&lt;&gt;"",CONCATENATE(VLOOKUP(NumeFactură,ListăClienți[],5,FALSE),", ",VLOOKUP(NumeFactură,ListăClienți[],6,FALSE)," ",VLOOKUP(NumeFactură,ListăClienți[],7,FALSE)),CONCATENATE(VLOOKUP(NumeFactură,ListăClienți[],6,FALSE)," ",VLOOKUP(NumeFactură,ListăClienți[],7,FALSE))))</f>
        <v>Arad, AR 12345</v>
      </c>
      <c r="D7" s="31"/>
      <c r="E7" s="31"/>
      <c r="F7" s="41"/>
      <c r="G7" s="42"/>
      <c r="H7" s="32"/>
    </row>
    <row r="8" spans="2:10" ht="30" customHeight="1" x14ac:dyDescent="0.25">
      <c r="B8" s="49" t="s">
        <v>3</v>
      </c>
      <c r="C8" s="50" t="s">
        <v>6</v>
      </c>
      <c r="D8" s="50" t="s">
        <v>10</v>
      </c>
      <c r="E8" s="51" t="s">
        <v>14</v>
      </c>
      <c r="F8" s="17" t="s">
        <v>17</v>
      </c>
      <c r="G8" s="17" t="s">
        <v>23</v>
      </c>
      <c r="H8" s="18" t="s">
        <v>30</v>
      </c>
    </row>
    <row r="9" spans="2:10" ht="30" customHeight="1" x14ac:dyDescent="0.25">
      <c r="B9" s="59">
        <f ca="1">TODAY()</f>
        <v>44909</v>
      </c>
      <c r="C9" s="52">
        <v>789807</v>
      </c>
      <c r="D9" s="52" t="s">
        <v>11</v>
      </c>
      <c r="E9" s="60">
        <v>4</v>
      </c>
      <c r="F9" s="61">
        <v>10</v>
      </c>
      <c r="G9" s="61">
        <v>2</v>
      </c>
      <c r="H9" s="62">
        <f>IF(AND(ElementeFactură[[#This Row],[CANTITATE]]&lt;&gt;"",ElementeFactură[[#This Row],[PREȚ UNITAR]]&lt;&gt;""),(ElementeFactură[[#This Row],[CANTITATE]]*ElementeFactură[[#This Row],[PREȚ UNITAR]])-ElementeFactură[[#This Row],[REDUCERE]],"")</f>
        <v>38</v>
      </c>
    </row>
    <row r="10" spans="2:10" ht="30" customHeight="1" x14ac:dyDescent="0.25">
      <c r="B10" s="59"/>
      <c r="C10" s="52"/>
      <c r="D10" s="52"/>
      <c r="E10" s="60"/>
      <c r="F10" s="61"/>
      <c r="G10" s="61"/>
      <c r="H10" s="62" t="str">
        <f>IF(AND(ElementeFactură[[#This Row],[CANTITATE]]&lt;&gt;"",ElementeFactură[[#This Row],[PREȚ UNITAR]]&lt;&gt;""),(ElementeFactură[[#This Row],[CANTITATE]]*ElementeFactură[[#This Row],[PREȚ UNITAR]])-ElementeFactură[[#This Row],[REDUCERE]],"")</f>
        <v/>
      </c>
    </row>
    <row r="11" spans="2:10" ht="30" customHeight="1" x14ac:dyDescent="0.25">
      <c r="B11" s="59"/>
      <c r="C11" s="52"/>
      <c r="D11" s="52"/>
      <c r="E11" s="60"/>
      <c r="F11" s="61"/>
      <c r="G11" s="61"/>
      <c r="H11" s="62" t="str">
        <f>IF(AND(ElementeFactură[[#This Row],[CANTITATE]]&lt;&gt;"",ElementeFactură[[#This Row],[PREȚ UNITAR]]&lt;&gt;""),(ElementeFactură[[#This Row],[CANTITATE]]*ElementeFactură[[#This Row],[PREȚ UNITAR]])-ElementeFactură[[#This Row],[REDUCERE]],"")</f>
        <v/>
      </c>
    </row>
    <row r="12" spans="2:10" ht="30" customHeight="1" x14ac:dyDescent="0.25">
      <c r="B12" s="59"/>
      <c r="C12" s="52"/>
      <c r="D12" s="52"/>
      <c r="E12" s="60"/>
      <c r="F12" s="61"/>
      <c r="G12" s="61"/>
      <c r="H12" s="62" t="str">
        <f>IF(AND(ElementeFactură[[#This Row],[CANTITATE]]&lt;&gt;"",ElementeFactură[[#This Row],[PREȚ UNITAR]]&lt;&gt;""),(ElementeFactură[[#This Row],[CANTITATE]]*ElementeFactură[[#This Row],[PREȚ UNITAR]])-ElementeFactură[[#This Row],[REDUCERE]],"")</f>
        <v/>
      </c>
    </row>
    <row r="13" spans="2:10" ht="30" customHeight="1" x14ac:dyDescent="0.25">
      <c r="B13" s="59"/>
      <c r="C13" s="52"/>
      <c r="D13" s="52"/>
      <c r="E13" s="60"/>
      <c r="F13" s="61"/>
      <c r="G13" s="61"/>
      <c r="H13" s="62" t="str">
        <f>IF(AND(ElementeFactură[[#This Row],[CANTITATE]]&lt;&gt;"",ElementeFactură[[#This Row],[PREȚ UNITAR]]&lt;&gt;""),(ElementeFactură[[#This Row],[CANTITATE]]*ElementeFactură[[#This Row],[PREȚ UNITAR]])-ElementeFactură[[#This Row],[REDUCERE]],"")</f>
        <v/>
      </c>
    </row>
    <row r="14" spans="2:10" ht="30" customHeight="1" x14ac:dyDescent="0.25">
      <c r="B14" s="2"/>
      <c r="C14" s="2"/>
      <c r="D14" s="2"/>
      <c r="E14" s="2"/>
      <c r="F14" s="2"/>
      <c r="G14" s="13" t="s">
        <v>24</v>
      </c>
      <c r="H14" s="8">
        <f>SUM(ElementeFactură[TOTAL])</f>
        <v>38</v>
      </c>
    </row>
    <row r="15" spans="2:10" ht="30" customHeight="1" x14ac:dyDescent="0.25">
      <c r="B15" s="2"/>
      <c r="C15" s="2"/>
      <c r="D15" s="2"/>
      <c r="E15" s="2"/>
      <c r="F15" s="2"/>
      <c r="G15" s="14" t="s">
        <v>25</v>
      </c>
      <c r="H15" s="9">
        <v>8.8999999999999996E-2</v>
      </c>
    </row>
    <row r="16" spans="2:10" ht="30" customHeight="1" x14ac:dyDescent="0.25">
      <c r="B16" s="2"/>
      <c r="C16" s="2"/>
      <c r="D16" s="2"/>
      <c r="E16" s="2"/>
      <c r="F16" s="2"/>
      <c r="G16" s="14" t="s">
        <v>26</v>
      </c>
      <c r="H16" s="10">
        <f>SubtotalFactură*CotaTVA</f>
        <v>3.3819999999999997</v>
      </c>
    </row>
    <row r="17" spans="2:8" ht="30" customHeight="1" x14ac:dyDescent="0.25">
      <c r="B17" s="2"/>
      <c r="C17" s="2"/>
      <c r="D17" s="2"/>
      <c r="E17" s="2"/>
      <c r="F17" s="2"/>
      <c r="G17" s="15" t="s">
        <v>27</v>
      </c>
      <c r="H17" s="11">
        <v>5</v>
      </c>
    </row>
    <row r="18" spans="2:8" ht="30" customHeight="1" x14ac:dyDescent="0.2">
      <c r="B18" s="3" t="str">
        <f>"Faceți toate notele de plată să fie plătite către "&amp;UPPER(NumeFirmă)&amp;"."</f>
        <v>Faceți toate notele de plată să fie plătite către JUCĂRII TAILSPIN.</v>
      </c>
      <c r="C18" s="3"/>
      <c r="D18" s="3"/>
      <c r="E18" s="3"/>
      <c r="F18" s="3"/>
      <c r="G18" s="16" t="s">
        <v>28</v>
      </c>
      <c r="H18" s="12">
        <v>0</v>
      </c>
    </row>
    <row r="19" spans="2:8" ht="30" customHeight="1" x14ac:dyDescent="0.2">
      <c r="B19" s="3" t="s">
        <v>4</v>
      </c>
      <c r="C19" s="3"/>
      <c r="D19" s="3"/>
      <c r="E19" s="3"/>
      <c r="F19" s="3"/>
      <c r="G19" s="19" t="s">
        <v>29</v>
      </c>
      <c r="H19" s="20">
        <f>SubtotalFactură+TVA+Livrare-Depozit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2" type="noConversion"/>
  <conditionalFormatting sqref="E6">
    <cfRule type="expression" dxfId="19" priority="1">
      <formula>$E$6&lt;&gt;""</formula>
    </cfRule>
  </conditionalFormatting>
  <dataValidations xWindow="956" yWindow="463" count="48">
    <dataValidation type="list" allowBlank="1" showInputMessage="1" prompt="Selectați numele clientului din această celulă. Apăsați ALT+SĂGEATĂ ÎN JOS pentru a deschide lista verticală, apoi ENTER pentru a face selecția. Adăugați mai mulți clienți la foaia de lucru Client pentru a extinde lista de selecție" sqref="C4" xr:uid="{00000000-0002-0000-0000-000000000000}">
      <formula1>CăutareClient</formula1>
    </dataValidation>
    <dataValidation allowBlank="1" showInputMessage="1" showErrorMessage="1" prompt="Introduceți adresa firmei care facturează în această celulă" sqref="E1" xr:uid="{00000000-0002-0000-0000-000001000000}"/>
    <dataValidation allowBlank="1" showInputMessage="1" showErrorMessage="1" prompt="Introduceți localitatea, județul și codul poștal în această celulă" sqref="E2" xr:uid="{00000000-0002-0000-0000-000002000000}"/>
    <dataValidation allowBlank="1" showInputMessage="1" showErrorMessage="1" prompt="Introduceți telefonul firmei care facturează în această celulă" sqref="F1" xr:uid="{00000000-0002-0000-0000-000003000000}"/>
    <dataValidation allowBlank="1" showInputMessage="1" showErrorMessage="1" prompt="Introduceți numărul de fax al firmei care facturează în această celulă" sqref="F2" xr:uid="{00000000-0002-0000-0000-000004000000}"/>
    <dataValidation allowBlank="1" showInputMessage="1" showErrorMessage="1" prompt="Introduceți adresa de e-mail a firmei care facturează în această celulă" sqref="G1" xr:uid="{00000000-0002-0000-0000-000005000000}"/>
    <dataValidation allowBlank="1" showInputMessage="1" showErrorMessage="1" prompt="Introduceți site-ul web al firmei care facturează în această celulă" sqref="G2:H2" xr:uid="{00000000-0002-0000-0000-000006000000}"/>
    <dataValidation allowBlank="1" showInputMessage="1" showErrorMessage="1" prompt="Informațiile Facturat către se actualizează automat în rândurile 3-6, pe baza selecției efectuate în celula din dreapta. Introduceți numărul facturii și data facturii în celulele H3 și H4" sqref="B4" xr:uid="{00000000-0002-0000-0000-000007000000}"/>
    <dataValidation allowBlank="1" showInputMessage="1" showErrorMessage="1" prompt="Numărul de telefon al clientului se actualizează automat în celula din dreapta" sqref="D4" xr:uid="{00000000-0002-0000-0000-000008000000}"/>
    <dataValidation allowBlank="1" showInputMessage="1" showErrorMessage="1" prompt="Numărul de telefon al clientului se actualizează automat în această celulă " sqref="E4" xr:uid="{00000000-0002-0000-0000-000009000000}"/>
    <dataValidation allowBlank="1" showInputMessage="1" showErrorMessage="1" prompt="Numărul de fax al clientului se actualizează automat în celula din dreapta" sqref="D5" xr:uid="{00000000-0002-0000-0000-00000A000000}"/>
    <dataValidation allowBlank="1" showInputMessage="1" showErrorMessage="1" prompt="Numărul de fax al clientului se actualizează automat în această celulă" sqref="E5" xr:uid="{00000000-0002-0000-0000-00000B000000}"/>
    <dataValidation allowBlank="1" showInputMessage="1" showErrorMessage="1" prompt="Adresa de e-mail a clientului se actualizează automat în celula din dreapta" sqref="D6" xr:uid="{00000000-0002-0000-0000-00000C000000}"/>
    <dataValidation allowBlank="1" showInputMessage="1" showErrorMessage="1" prompt="Introduceți numărul facturii în celula de la dreapta" sqref="G4" xr:uid="{00000000-0002-0000-0000-00000D000000}"/>
    <dataValidation allowBlank="1" showInputMessage="1" showErrorMessage="1" prompt="Introduceți numărul facturii în această celulă" sqref="H4" xr:uid="{00000000-0002-0000-0000-00000E000000}"/>
    <dataValidation allowBlank="1" showInputMessage="1" showErrorMessage="1" prompt="Introduceți data facturii în celula de la dreapta" sqref="G5" xr:uid="{00000000-0002-0000-0000-00000F000000}"/>
    <dataValidation allowBlank="1" showInputMessage="1" showErrorMessage="1" prompt="Introduceți data facturării în această celulă" sqref="H5" xr:uid="{00000000-0002-0000-0000-000010000000}"/>
    <dataValidation allowBlank="1" showInputMessage="1" showErrorMessage="1" prompt="Numele de contact al clientului se actualizează automat în celula din dreapta " sqref="G6" xr:uid="{00000000-0002-0000-0000-000011000000}"/>
    <dataValidation allowBlank="1" showInputMessage="1" showErrorMessage="1" prompt="Numele de contact al clientului se actualizează automat în această celulă" sqref="H6" xr:uid="{00000000-0002-0000-0000-000012000000}"/>
    <dataValidation allowBlank="1" showInputMessage="1" showErrorMessage="1" prompt="Introduceți data în această coloană sub acest titlu" sqref="B8" xr:uid="{00000000-0002-0000-0000-000013000000}"/>
    <dataValidation allowBlank="1" showInputMessage="1" showErrorMessage="1" prompt="Introduceți numărul de articol în această coloană, sub acest titlu" sqref="C8" xr:uid="{00000000-0002-0000-0000-000014000000}"/>
    <dataValidation allowBlank="1" showInputMessage="1" showErrorMessage="1" prompt="Introduceți Descrierea articolului în această coloană, sub acest titlu" sqref="D8" xr:uid="{00000000-0002-0000-0000-000015000000}"/>
    <dataValidation allowBlank="1" showInputMessage="1" showErrorMessage="1" prompt="Introduceți cantitatea în această coloană, sub acest titlu" sqref="E8" xr:uid="{00000000-0002-0000-0000-000016000000}"/>
    <dataValidation allowBlank="1" showInputMessage="1" showErrorMessage="1" prompt="Introduceți prețul unitar în această coloană, sub acest titlu" sqref="F8" xr:uid="{00000000-0002-0000-0000-000017000000}"/>
    <dataValidation allowBlank="1" showInputMessage="1" showErrorMessage="1" prompt="Introduceți reducerea în această coloană, sub acest titlu" sqref="G8" xr:uid="{00000000-0002-0000-0000-000018000000}"/>
    <dataValidation allowBlank="1" showInputMessage="1" showErrorMessage="1" prompt="Totalul se calculează automat în această coloană, sub acest titlu" sqref="H8" xr:uid="{00000000-0002-0000-0000-000019000000}"/>
    <dataValidation allowBlank="1" showInputMessage="1" showErrorMessage="1" prompt="Subtotalul facturii se calculează automat în celula din dreapta" sqref="G14" xr:uid="{00000000-0002-0000-0000-00001A000000}"/>
    <dataValidation allowBlank="1" showInputMessage="1" showErrorMessage="1" prompt="Subtotalul facturii se calculează automat în această celulă" sqref="H14" xr:uid="{00000000-0002-0000-0000-00001B000000}"/>
    <dataValidation allowBlank="1" showInputMessage="1" showErrorMessage="1" prompt="Introduceți cota TVA în celula de la dreapta" sqref="G15" xr:uid="{00000000-0002-0000-0000-00001C000000}"/>
    <dataValidation allowBlank="1" showInputMessage="1" showErrorMessage="1" prompt="Introduceți cota TVA în această celulă" sqref="H15" xr:uid="{00000000-0002-0000-0000-00001D000000}"/>
    <dataValidation allowBlank="1" showInputMessage="1" showErrorMessage="1" prompt="TVA-ul se calculează automat în celula de la dreapta" sqref="G16" xr:uid="{00000000-0002-0000-0000-00001E000000}"/>
    <dataValidation allowBlank="1" showInputMessage="1" showErrorMessage="1" prompt="TVA-ul se calculează automat în această celulă" sqref="H16" xr:uid="{00000000-0002-0000-0000-00001F000000}"/>
    <dataValidation allowBlank="1" showInputMessage="1" showErrorMessage="1" prompt="Introduceți cantitatea de livrat în celula de la dreapta" sqref="G17" xr:uid="{00000000-0002-0000-0000-000020000000}"/>
    <dataValidation allowBlank="1" showInputMessage="1" showErrorMessage="1" prompt="Introduceți cantitatea de livrat în această celulă" sqref="H17" xr:uid="{00000000-0002-0000-0000-000021000000}"/>
    <dataValidation allowBlank="1" showInputMessage="1" showErrorMessage="1" prompt="Introduceți suma depozitului primit în celula de la dreapta" sqref="G18" xr:uid="{00000000-0002-0000-0000-000022000000}"/>
    <dataValidation allowBlank="1" showInputMessage="1" showErrorMessage="1" prompt="Introduceți suma depozitului primit în această celulă" sqref="H18" xr:uid="{00000000-0002-0000-0000-000023000000}"/>
    <dataValidation allowBlank="1" showInputMessage="1" showErrorMessage="1" prompt="Totalul se calculează automat în celula din dreapta" sqref="G19" xr:uid="{00000000-0002-0000-0000-000024000000}"/>
    <dataValidation allowBlank="1" showInputMessage="1" showErrorMessage="1" prompt="Totalul se calculează automat în această celulă" sqref="H19" xr:uid="{00000000-0002-0000-0000-000025000000}"/>
    <dataValidation allowBlank="1" showInputMessage="1" showErrorMessage="1" prompt="Numele firmei este adăugat automat în această celulă" sqref="B18:F18" xr:uid="{00000000-0002-0000-0000-000026000000}"/>
    <dataValidation allowBlank="1" showInputMessage="1" showErrorMessage="1" prompt="Introduceți numărul de zile până la scadența sumei totale și procentul dobânzii din textul din această celulă. Datele eșantion sunt furnizate în șablonul implicit" sqref="B19:F19" xr:uid="{00000000-0002-0000-0000-000027000000}"/>
    <dataValidation allowBlank="1" showInputMessage="1" showErrorMessage="1" prompt="Adresa clientului se actualizează automat în această celulă" sqref="C5" xr:uid="{00000000-0002-0000-0000-000028000000}"/>
    <dataValidation allowBlank="1" showInputMessage="1" showErrorMessage="1" prompt="Adresa 2 a clientului se actualizează automat în această celulă" sqref="C6" xr:uid="{00000000-0002-0000-0000-000029000000}"/>
    <dataValidation allowBlank="1" showInputMessage="1" showErrorMessage="1" prompt="Localitatea clientului, județul și codul poștal sunt actualizate automat în această celulă" sqref="C7" xr:uid="{00000000-0002-0000-0000-00002A000000}"/>
    <dataValidation allowBlank="1" showInputMessage="1" showErrorMessage="1" prompt="Adresa de e-mail a clientului se actualizează automat în această celulă" sqref="E6" xr:uid="{00000000-0002-0000-0000-00002B000000}"/>
    <dataValidation allowBlank="1" showInputMessage="1" showErrorMessage="1" prompt="Creați o factură comercială în acest registru de lucru. Introduceți detaliile firmei în această foaie de lucru și detaliile clienților în foaia de lucru Clienți. Selectați celula J1 pentru a naviga la foaia de lucru Clienți" sqref="A1" xr:uid="{00000000-0002-0000-0000-00002C000000}"/>
    <dataValidation allowBlank="1" showInputMessage="1" showErrorMessage="1" prompt="Adresa clientului se actualizează automat în celulele C3:C6" sqref="B5:B7" xr:uid="{00000000-0002-0000-0000-00002F000000}"/>
    <dataValidation allowBlank="1" showInputMessage="1" showErrorMessage="1" prompt="Introduceți numele firmei care facturează în această celulă. Introduceți datele firmei care facturează în celulele D1-G2 și datele de facturare în celulele B3-H5. Introduceți detaliile facturii în tabelul care începe din celula B7" sqref="B1" xr:uid="{00000000-0002-0000-0000-000030000000}"/>
    <dataValidation allowBlank="1" showInputMessage="1" showErrorMessage="1" prompt="Link de navigare la foaia de lucru Clienți. Această celulă nu se va imprima" sqref="J1" xr:uid="{00000000-0002-0000-0000-000031000000}"/>
  </dataValidations>
  <hyperlinks>
    <hyperlink ref="G1" r:id="rId1" display="CustomerService@tailspintoys.com" xr:uid="{00000000-0004-0000-0000-000000000000}"/>
    <hyperlink ref="J1" location="Clienți!A1" tooltip="Selectați pentru a naviga la foaia de lucru Clienți" display="Customers" xr:uid="{00000000-0004-0000-0000-000003000000}"/>
    <hyperlink ref="G1:H1" r:id="rId2" display="tailspin@interestingsite.com" xr:uid="{827A1C82-3B3C-4978-8950-7AFF696333B1}"/>
    <hyperlink ref="G2:H2" r:id="rId3" tooltip="Selectați pentru a vizualiza acest site web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paperSize="9" scale="68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4" customWidth="1"/>
    <col min="3" max="3" width="27.42578125" customWidth="1"/>
    <col min="4" max="6" width="19.28515625" customWidth="1"/>
    <col min="7" max="7" width="9.42578125" customWidth="1"/>
    <col min="8" max="8" width="15.5703125" customWidth="1"/>
    <col min="9" max="9" width="19.28515625" customWidth="1"/>
    <col min="10" max="10" width="30.7109375" customWidth="1"/>
    <col min="11" max="11" width="19.28515625" customWidth="1"/>
    <col min="12" max="12" width="2.7109375" customWidth="1"/>
    <col min="13" max="13" width="24.42578125" customWidth="1"/>
  </cols>
  <sheetData>
    <row r="1" spans="2:14" ht="42" customHeight="1" x14ac:dyDescent="0.25">
      <c r="B1" s="46" t="s">
        <v>32</v>
      </c>
      <c r="K1" s="6"/>
      <c r="L1" s="6"/>
      <c r="M1" s="7" t="s">
        <v>60</v>
      </c>
      <c r="N1" s="6"/>
    </row>
    <row r="2" spans="2:14" ht="30" customHeight="1" x14ac:dyDescent="0.25">
      <c r="B2" s="48" t="s">
        <v>33</v>
      </c>
      <c r="C2" s="47" t="s">
        <v>35</v>
      </c>
      <c r="D2" s="47" t="s">
        <v>38</v>
      </c>
      <c r="E2" s="47" t="s">
        <v>41</v>
      </c>
      <c r="F2" s="47" t="s">
        <v>43</v>
      </c>
      <c r="G2" s="47" t="s">
        <v>46</v>
      </c>
      <c r="H2" s="47" t="s">
        <v>49</v>
      </c>
      <c r="I2" s="47" t="s">
        <v>51</v>
      </c>
      <c r="J2" s="47" t="s">
        <v>54</v>
      </c>
      <c r="K2" s="47" t="s">
        <v>57</v>
      </c>
    </row>
    <row r="3" spans="2:14" ht="30" customHeight="1" x14ac:dyDescent="0.25">
      <c r="B3" s="21" t="s">
        <v>5</v>
      </c>
      <c r="C3" s="22" t="s">
        <v>36</v>
      </c>
      <c r="D3" s="22" t="s">
        <v>39</v>
      </c>
      <c r="E3" s="22" t="s">
        <v>42</v>
      </c>
      <c r="F3" s="22" t="s">
        <v>44</v>
      </c>
      <c r="G3" s="22" t="s">
        <v>47</v>
      </c>
      <c r="H3" s="23">
        <v>12345</v>
      </c>
      <c r="I3" s="24" t="s">
        <v>52</v>
      </c>
      <c r="J3" s="25" t="s">
        <v>55</v>
      </c>
      <c r="K3" s="24" t="s">
        <v>58</v>
      </c>
    </row>
    <row r="4" spans="2:14" ht="30" customHeight="1" x14ac:dyDescent="0.25">
      <c r="B4" s="21" t="s">
        <v>34</v>
      </c>
      <c r="C4" s="26" t="s">
        <v>37</v>
      </c>
      <c r="D4" s="26" t="s">
        <v>40</v>
      </c>
      <c r="E4" s="26"/>
      <c r="F4" s="26" t="s">
        <v>45</v>
      </c>
      <c r="G4" s="26" t="s">
        <v>48</v>
      </c>
      <c r="H4" s="27" t="s">
        <v>50</v>
      </c>
      <c r="I4" s="28" t="s">
        <v>53</v>
      </c>
      <c r="J4" s="29" t="s">
        <v>56</v>
      </c>
      <c r="K4" s="28" t="s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Introduceți detaliile clientului în această foaie de lucru. Informațiile despre clienți introduse sunt utilizate în foaia de lucru Factură comercială. Selectați celula M1 pentru a naviga la foaia de lucru Factură comercială" sqref="A1" xr:uid="{00000000-0002-0000-0100-000000000000}"/>
    <dataValidation allowBlank="1" showInputMessage="1" showErrorMessage="1" prompt="Titlul acestei foi de lucru se află în această celulă" sqref="B1" xr:uid="{00000000-0002-0000-0100-000001000000}"/>
    <dataValidation allowBlank="1" showInputMessage="1" showErrorMessage="1" prompt="Introduceți numele firmei în această coloană sub acest titlu. Utilizați filtrele de titlu pentru a găsi anumite intrări" sqref="B2" xr:uid="{00000000-0002-0000-0100-000002000000}"/>
    <dataValidation allowBlank="1" showInputMessage="1" showErrorMessage="1" prompt="Introduceți numele persoanei de contact în această coloană, sub acest titlu" sqref="C2" xr:uid="{00000000-0002-0000-0100-000003000000}"/>
    <dataValidation allowBlank="1" showInputMessage="1" showErrorMessage="1" prompt="Introduceți adresa în această coloană, sub acest titlu" sqref="D2" xr:uid="{00000000-0002-0000-0100-000004000000}"/>
    <dataValidation allowBlank="1" showInputMessage="1" showErrorMessage="1" prompt="Introduceți adresa 2 în această coloană, sub acest titlu" sqref="E2" xr:uid="{00000000-0002-0000-0100-000005000000}"/>
    <dataValidation allowBlank="1" showInputMessage="1" showErrorMessage="1" prompt="Introduceți localitatea în această coloană, sub acest titlu" sqref="F2" xr:uid="{00000000-0002-0000-0100-000006000000}"/>
    <dataValidation allowBlank="1" showInputMessage="1" showErrorMessage="1" prompt="Introduceți județul în această coloană, sub acest titlu" sqref="G2" xr:uid="{00000000-0002-0000-0100-000007000000}"/>
    <dataValidation allowBlank="1" showInputMessage="1" showErrorMessage="1" prompt="Introduceți codul poștal în această coloană, sub acest titlu" sqref="H2" xr:uid="{00000000-0002-0000-0100-000008000000}"/>
    <dataValidation allowBlank="1" showInputMessage="1" showErrorMessage="1" prompt="Introduceți numărul de telefon în această coloană, sub acest titlu" sqref="I2" xr:uid="{00000000-0002-0000-0100-000009000000}"/>
    <dataValidation allowBlank="1" showInputMessage="1" showErrorMessage="1" prompt="Introduceți adresa de e-mail în această coloană, sub acest titlu" sqref="J2" xr:uid="{00000000-0002-0000-0100-00000A000000}"/>
    <dataValidation allowBlank="1" showInputMessage="1" showErrorMessage="1" prompt="Introduceți numărul de fax în această coloană, sub acest titlu" sqref="K2" xr:uid="{00000000-0002-0000-0100-00000B000000}"/>
    <dataValidation allowBlank="1" showInputMessage="1" showErrorMessage="1" prompt="Link de navigare la foaia de lucru Factură comercială. Această celulă nu se va imprima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Factură comercială'!A1" tooltip="Selectați pentru a naviga la foaia de lucru Factură comercială" display="Commercial Invoice" xr:uid="{00000000-0004-0000-0100-000002000000}"/>
  </hyperlinks>
  <printOptions horizontalCentered="1"/>
  <pageMargins left="0.25" right="0.25" top="0.75" bottom="0.75" header="0.3" footer="0.3"/>
  <pageSetup paperSize="9" scale="68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1EEA17F8-F2E6-4F37-96C5-FC2148209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6A9A12BA-9F57-446D-9D9A-4E9F2D8C211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0515C00-9D69-49C8-98A8-6AAA248F4F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DocSecurity>0</ap:DocSecurity>
  <ap:ScaleCrop>false</ap:ScaleCrop>
  <ap:HeadingPairs>
    <vt:vector baseType="variant" size="4">
      <vt:variant>
        <vt:lpstr>Foi de lucru</vt:lpstr>
      </vt:variant>
      <vt:variant>
        <vt:i4>2</vt:i4>
      </vt:variant>
      <vt:variant>
        <vt:lpstr>Zone denumite</vt:lpstr>
      </vt:variant>
      <vt:variant>
        <vt:i4>18</vt:i4>
      </vt:variant>
    </vt:vector>
  </ap:HeadingPairs>
  <ap:TitlesOfParts>
    <vt:vector baseType="lpstr" size="20">
      <vt:lpstr>Factură comercială</vt:lpstr>
      <vt:lpstr>Clienți</vt:lpstr>
      <vt:lpstr>CăutareClient</vt:lpstr>
      <vt:lpstr>CotaTVA</vt:lpstr>
      <vt:lpstr>Depozit</vt:lpstr>
      <vt:lpstr>Clienți!Imprimare_titluri</vt:lpstr>
      <vt:lpstr>'Factură comercială'!Imprimare_titluri</vt:lpstr>
      <vt:lpstr>Livrare</vt:lpstr>
      <vt:lpstr>NumeFactură</vt:lpstr>
      <vt:lpstr>NumeFirmă</vt:lpstr>
      <vt:lpstr>RegiuneTitluRând1..C6</vt:lpstr>
      <vt:lpstr>RegiuneTitluRând2..E5</vt:lpstr>
      <vt:lpstr>RegiuneTitluRând3..H5</vt:lpstr>
      <vt:lpstr>RegiuneTitluRând4..H20</vt:lpstr>
      <vt:lpstr>SubtotalFactură</vt:lpstr>
      <vt:lpstr>Titlu2</vt:lpstr>
      <vt:lpstr>TitluColoană1</vt:lpstr>
      <vt:lpstr>TVA</vt:lpstr>
      <vt:lpstr>Clienți!Zona_de_imprimat</vt:lpstr>
      <vt:lpstr>'Factură comercială'!Zona_de_imprimat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2022-11-15T06:53:55Z</dcterms:created>
  <dcterms:modified xsi:type="dcterms:W3CDTF">2022-12-14T03:38:03Z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