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04"/>
  <workbookPr codeName="ThisWorkbook" hidePivotFieldList="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1760" xr2:uid="{00000000-000D-0000-FFFF-FFFF00000000}"/>
  </bookViews>
  <sheets>
    <sheet name="Programul temelor" sheetId="1" r:id="rId1"/>
    <sheet name="Detaliile temelor" sheetId="3" r:id="rId2"/>
  </sheets>
  <definedNames>
    <definedName name="EvidențiereRegulă">IF('Programul temelor'!$D$3="Fără Evidențiere",FALSE,TRUE)</definedName>
    <definedName name="_xlnm.Print_Titles" localSheetId="1">'Detaliile temelor'!$3:$3</definedName>
    <definedName name="_xlnm.Print_Titles" localSheetId="0">'Programul temelor'!$5:$5</definedName>
    <definedName name="Slicer_Curs">#N/A</definedName>
    <definedName name="Slicer_Început_la">#N/A</definedName>
    <definedName name="Slicer_Progres">#N/A</definedName>
    <definedName name="Slicer_Scadent_la">#N/A</definedName>
    <definedName name="Slicer_Temă_pentru_acasă">#N/A</definedName>
    <definedName name="VerificareDată">'Programul temelor'!$C$3*IF('Programul temelor'!$D$3="SĂPTĂMÂNI",7,IF('Programul temelor'!$D$3="ZILE",1,30))</definedName>
    <definedName name="_xlnm.Print_Area" localSheetId="1">'Detaliile temelor'!$A:$H</definedName>
  </definedNames>
  <calcPr calcId="171027"/>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<sst xmlns="http://schemas.openxmlformats.org/spreadsheetml/2006/main" count="88" uniqueCount="42">
  <si>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PROGRAMUL TEMELOR</t>
  </si>
  <si>
    <t xml:space="preserve">SELECTAȚI CRITERII PENTRU TEMELE CU SCADENȚE ÎN: </t>
  </si>
  <si>
    <t>Temă pentru acasă</t>
  </si>
  <si>
    <t>Proiectul 1</t>
  </si>
  <si>
    <t>Proiectul 2</t>
  </si>
  <si>
    <t>Proiectul 3</t>
  </si>
  <si>
    <t>Proiectul 4</t>
  </si>
  <si>
    <t>Proiectul 5</t>
  </si>
  <si>
    <t>Proiectul 6</t>
  </si>
  <si>
    <t>Proiectul 7</t>
  </si>
  <si>
    <t>Proiectul 8</t>
  </si>
  <si>
    <t>Proiectul 9</t>
  </si>
  <si>
    <t>Proiectul 10</t>
  </si>
  <si>
    <t>Proiectul 11</t>
  </si>
  <si>
    <t>Proiectul 12</t>
  </si>
  <si>
    <t>Curs</t>
  </si>
  <si>
    <t>Paramedic 1</t>
  </si>
  <si>
    <t>Paramedic 2</t>
  </si>
  <si>
    <t>Paramedic 3</t>
  </si>
  <si>
    <t>DETALIILE TEMELOR &gt;</t>
  </si>
  <si>
    <t>LEGENDĂ BARĂ COLORATĂ GRAD DE FINALIZARE</t>
  </si>
  <si>
    <t>ZILE</t>
  </si>
  <si>
    <t>Instructor</t>
  </si>
  <si>
    <t>Instructor 1</t>
  </si>
  <si>
    <t>Instructor 2</t>
  </si>
  <si>
    <t>Instructor 3</t>
  </si>
  <si>
    <t>Instructor 4</t>
  </si>
  <si>
    <t>Început la</t>
  </si>
  <si>
    <t>&gt; = 0%</t>
  </si>
  <si>
    <t>Scadent la</t>
  </si>
  <si>
    <t>&lt; 40% = &gt;</t>
  </si>
  <si>
    <t>Progres</t>
  </si>
  <si>
    <t>Procent</t>
  </si>
  <si>
    <t>DETALIILE TEMELOR</t>
  </si>
  <si>
    <t xml:space="preserve">Pentru a actualiza aceste date, selectați o celulă în raportul PivotTable, începând de la celula B3, accesați fila Analiză și apoi selectați Reîmprospătare. Slicerele pentru a filtra cheltuielile după Teme pentru acasă, Începute la data, Curs, Scadente la data și Procentul de progres se află în celulele I3, K3, M3, I13 și K13.
</t>
  </si>
  <si>
    <t xml:space="preserve">  </t>
  </si>
  <si>
    <t>Slicerul pentru a filtra datele din tabel pe baza temei pentru acasă se află în această celulă.</t>
  </si>
  <si>
    <t>Slicerul pentru a filtra datele din tabel pe baza criteriului Scadente la data se află în această celulă.</t>
  </si>
  <si>
    <t>Slicerul pentru a filtra datele din tabel pe baza criteriului Începute la data se află în această celulă.</t>
  </si>
  <si>
    <t>Slicerul pentru a filtra datele din tabel pe baza criteriului Procentul de progres se află în această celulă.</t>
  </si>
  <si>
    <t>&lt; PROGRAMUL TEMELOR</t>
  </si>
  <si>
    <t>Slicerul pentru a filtra datele din tabel pe baza cursului se află în această celulă.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</si>
</sst>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0" x14ac:knownFonts="1">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
      <b/>
      <sz val="28"/>
      <color theme="1" tint="0.24994659260841701"/>
      <name val="Calibri"/>
      <family val="2"/>
      <scheme val="major"/>
    </font>
    <font>
      <u/>
      <sz val="11"/>
      <color theme="10"/>
      <name val="Calibri"/>
      <family val="2"/>
      <scheme val="minor"/>
    </font>
    <font>
      <sz val="11"/>
      <color theme="1"/>
      <name val="Calibri"/>
      <family val="2"/>
      <scheme val="minor"/>
    </font>
    <font>
      <b/>
      <sz val="11"/>
      <color theme="1" tint="0.24994659260841701"/>
      <name val="Calibri"/>
      <family val="2"/>
      <scheme val="minor"/>
    </font>
    <font>
      <sz val="11"/>
      <color theme="1" tint="0.24994659260841701"/>
      <name val="Calibri"/>
      <family val="2"/>
      <scheme val="minor"/>
    </font>
    <font>
      <b/>
      <sz val="11"/>
      <color theme="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3" fillId="0" borderId="0" applyFont="0" applyFill="0" applyBorder="0" applyAlignment="0" applyProtection="0"/>
    <xf numFmtId="0" fontId="11" fillId="0" borderId="0" applyNumberFormat="0" applyBorder="0" applyAlignment="0" applyProtection="0"/>
    <xf numFmtId="0" fontId="6"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2" fillId="4" borderId="0" applyNumberFormat="0" applyBorder="0" applyAlignment="0" applyProtection="0"/>
    <xf numFmtId="0" fontId="12" fillId="5" borderId="0" applyNumberFormat="0" applyBorder="0" applyAlignment="0" applyProtection="0"/>
    <xf numFmtId="0" fontId="2" fillId="6" borderId="0" applyNumberFormat="0" applyBorder="0" applyAlignment="0" applyProtection="0"/>
    <xf numFmtId="14" fontId="2" fillId="0" borderId="0">
      <alignment horizontal="left" vertical="center"/>
    </xf>
  </cellStyleXfs>
  <cellXfs count="40">
    <xf numFmtId="0" fontId="0" fillId="0" borderId="0" xfId="0">
      <alignment horizontal="left" vertical="center"/>
    </xf>
    <xf numFmtId="0" fontId="0" fillId="0" borderId="0" xfId="0" applyAlignment="1">
      <alignment wrapText="1"/>
    </xf>
    <xf numFmtId="0" fontId="4" fillId="0" borderId="0" xfId="0" applyFont="1">
      <alignment horizontal="left" vertical="center"/>
    </xf>
    <xf numFmtId="0" fontId="5"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Alignment="1">
      <alignment vertical="center"/>
    </xf>
    <xf numFmtId="0" fontId="11" fillId="0" borderId="0" xfId="2" applyAlignment="1">
      <alignment horizontal="left" vertical="top"/>
    </xf>
    <xf numFmtId="0" fontId="8" fillId="0" borderId="0" xfId="4" applyAlignment="1">
      <alignment horizontal="right" vertical="center"/>
    </xf>
    <xf numFmtId="0" fontId="7" fillId="0" borderId="0" xfId="0" applyFont="1" applyAlignment="1">
      <alignment horizontal="center" vertical="center"/>
    </xf>
    <xf numFmtId="0" fontId="10" fillId="0" borderId="0" xfId="11" applyAlignment="1">
      <alignment horizontal="left" vertical="top" wrapText="1"/>
    </xf>
    <xf numFmtId="0" fontId="14" fillId="0" borderId="0" xfId="2" applyFont="1" applyAlignment="1">
      <alignment horizontal="left" vertical="top"/>
    </xf>
    <xf numFmtId="0" fontId="15" fillId="0" borderId="0" xfId="4" applyFont="1" applyAlignment="1">
      <alignment horizontal="right" vertical="center"/>
    </xf>
    <xf numFmtId="0" fontId="16" fillId="0" borderId="0" xfId="0" applyFont="1">
      <alignment horizontal="left" vertical="center"/>
    </xf>
    <xf numFmtId="0" fontId="17" fillId="0" borderId="0" xfId="10" applyNumberFormat="1" applyFont="1">
      <alignment horizontal="center" vertical="center"/>
    </xf>
    <xf numFmtId="0" fontId="16" fillId="6" borderId="0" xfId="14" applyNumberFormat="1" applyFont="1" applyAlignment="1">
      <alignment horizontal="center" vertical="center"/>
    </xf>
    <xf numFmtId="9" fontId="16" fillId="4" borderId="0" xfId="12" applyNumberFormat="1" applyFont="1" applyAlignment="1">
      <alignment horizontal="center" vertical="center"/>
    </xf>
    <xf numFmtId="9" fontId="18" fillId="5" borderId="0" xfId="13" applyNumberFormat="1" applyFont="1" applyAlignment="1">
      <alignment horizontal="center" vertical="center"/>
    </xf>
    <xf numFmtId="0" fontId="17" fillId="0" borderId="0" xfId="10" applyFont="1">
      <alignment horizontal="center" vertical="center"/>
    </xf>
    <xf numFmtId="0" fontId="16" fillId="3" borderId="2" xfId="3" applyFont="1" applyFill="1" applyBorder="1" applyAlignment="1">
      <alignment horizontal="center" vertical="center"/>
    </xf>
    <xf numFmtId="0" fontId="19" fillId="0" borderId="0" xfId="0" applyNumberFormat="1" applyFont="1" applyBorder="1" applyAlignment="1"/>
    <xf numFmtId="0" fontId="16" fillId="0" borderId="0" xfId="0" applyNumberFormat="1" applyFont="1">
      <alignment horizontal="left" vertical="center"/>
    </xf>
    <xf numFmtId="0" fontId="16" fillId="0" borderId="0" xfId="0" applyFont="1" applyFill="1" applyBorder="1" applyAlignment="1">
      <alignment vertical="center"/>
    </xf>
    <xf numFmtId="0" fontId="16" fillId="0" borderId="0" xfId="0" applyNumberFormat="1" applyFont="1" applyFill="1" applyBorder="1" applyAlignment="1">
      <alignment vertical="center"/>
    </xf>
    <xf numFmtId="0" fontId="16" fillId="0" borderId="0" xfId="0" applyFont="1" applyFill="1" applyBorder="1">
      <alignment horizontal="left" vertical="center"/>
    </xf>
    <xf numFmtId="0" fontId="16" fillId="0" borderId="0" xfId="0" applyFont="1" applyFill="1" applyBorder="1" applyAlignment="1">
      <alignment vertical="center" wrapText="1"/>
    </xf>
    <xf numFmtId="14" fontId="16" fillId="0" borderId="0" xfId="15" applyFont="1">
      <alignment horizontal="left" vertical="center"/>
    </xf>
    <xf numFmtId="9" fontId="16" fillId="0" borderId="0" xfId="1" applyFont="1" applyFill="1" applyBorder="1" applyAlignment="1">
      <alignment vertical="center"/>
    </xf>
    <xf numFmtId="9" fontId="16" fillId="0" borderId="0" xfId="1" applyFont="1" applyFill="1" applyBorder="1" applyAlignment="1">
      <alignment horizontal="right" vertical="center"/>
    </xf>
    <xf numFmtId="14" fontId="16" fillId="0" borderId="0" xfId="0" applyNumberFormat="1" applyFont="1">
      <alignment horizontal="left" vertical="center"/>
    </xf>
    <xf numFmtId="0" fontId="1" fillId="0" borderId="0" xfId="0" pivotButton="1" applyFont="1" applyAlignment="1">
      <alignment horizontal="center" vertical="center" wrapText="1"/>
    </xf>
    <xf numFmtId="0" fontId="1" fillId="0" borderId="0" xfId="0" pivotButton="1" applyFont="1" applyAlignment="1">
      <alignment horizontal="center" vertical="center"/>
    </xf>
    <xf numFmtId="0" fontId="1" fillId="0" borderId="0" xfId="0"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0" fontId="1" fillId="0" borderId="0" xfId="0" applyNumberFormat="1" applyFont="1" applyFill="1" applyBorder="1" applyAlignment="1" applyProtection="1">
      <alignment horizontal="center" vertical="center"/>
    </xf>
    <xf numFmtId="0" fontId="1" fillId="0" borderId="0" xfId="0" applyFont="1" applyAlignment="1">
      <alignment horizontal="center" vertical="center"/>
    </xf>
  </cellXfs>
  <cellStyles count="16">
    <cellStyle name="40% - Accent2" xfId="12" builtinId="35"/>
    <cellStyle name="40% - Accent4" xfId="14" builtinId="43"/>
    <cellStyle name="Accent3" xfId="13" builtinId="37" customBuiltin="1"/>
    <cellStyle name="Dată" xfId="15" xr:uid="{00000000-0005-0000-0000-000003000000}"/>
    <cellStyle name="Hyperlink" xfId="4" builtinId="8" customBuiltin="1"/>
    <cellStyle name="Hyperlink parcurs" xfId="5" builtinId="9" customBuiltin="1"/>
    <cellStyle name="Monedă" xfId="8" builtinId="4" customBuiltin="1"/>
    <cellStyle name="Monedă [0]" xfId="9" builtinId="7" customBuiltin="1"/>
    <cellStyle name="Normal" xfId="0" builtinId="0" customBuiltin="1"/>
    <cellStyle name="Procent" xfId="1" builtinId="5"/>
    <cellStyle name="Text explicativ" xfId="11" builtinId="53" customBuiltin="1"/>
    <cellStyle name="Titlu" xfId="2" builtinId="15" customBuiltin="1"/>
    <cellStyle name="Titlu 1" xfId="10" builtinId="16" customBuiltin="1"/>
    <cellStyle name="Verificare celulă" xfId="3" builtinId="23" customBuiltin="1"/>
    <cellStyle name="Virgulă" xfId="6" builtinId="3" customBuiltin="1"/>
    <cellStyle name="Virgulă [0]" xfId="7" builtinId="6" customBuiltin="1"/>
  </cellStyles>
  <dxfs count="277">
    <dxf>
      <font>
        <color theme="2" tint="-4.9989318521683403E-2"/>
      </font>
      <fill>
        <patternFill>
          <bgColor theme="2" tint="-4.9989318521683403E-2"/>
        </patternFill>
      </fill>
    </dxf>
    <dxf>
      <fill>
        <patternFill>
          <bgColor theme="7" tint="0.79998168889431442"/>
        </patternFill>
      </fill>
    </dxf>
    <dxf>
      <font>
        <b val="0"/>
        <i/>
        <color theme="1" tint="0.34998626667073579"/>
      </font>
    </dxf>
    <dxf>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0" formatCode="General"/>
      <alignment horizontal="general" vertical="center" textRotation="0" wrapText="0" indent="0" justifyLastLine="0" shrinkToFit="0" readingOrder="0"/>
    </dxf>
    <dxf>
      <numFmt numFmtId="13" formatCode="0%"/>
      <alignment horizontal="right" vertical="center" textRotation="0" wrapText="0" indent="0" justifyLastLine="0" shrinkToFit="0"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alignment wrapText="1" readingOrder="0"/>
    </dxf>
    <dxf>
      <alignment wrapText="1"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horizontal="cent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alignment wrapText="1" readingOrder="0"/>
    </dxf>
    <dxf>
      <alignment wrapText="1" readingOrder="0"/>
    </dxf>
    <dxf>
      <font>
        <sz val="10"/>
      </font>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solid">
          <fgColor theme="0" tint="-0.14996795556505021"/>
          <bgColor theme="0" tint="-0.14996795556505021"/>
        </patternFill>
      </fill>
    </dxf>
    <dxf>
      <font>
        <color theme="0"/>
      </font>
      <fill>
        <patternFill patternType="solid">
          <fgColor theme="1"/>
          <bgColor theme="1"/>
        </patternFill>
      </fill>
    </dxf>
    <dxf>
      <font>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dxf>
    <dxf>
      <font>
        <b val="0"/>
        <i val="0"/>
        <sz val="11"/>
        <color theme="0"/>
      </font>
      <fill>
        <patternFill patternType="solid">
          <bgColor theme="0"/>
        </patternFill>
      </fill>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s>
  <tableStyles count="3" defaultTableStyle="TableStyleMedium2" defaultPivotStyle="PivotStyleLight16">
    <tableStyle name="Assignment Detail" table="0" count="11" xr9:uid="{00000000-0011-0000-FFFF-FFFF00000000}">
      <tableStyleElement type="wholeTable" dxfId="276"/>
      <tableStyleElement type="headerRow" dxfId="275"/>
      <tableStyleElement type="totalRow" dxfId="274"/>
      <tableStyleElement type="firstRowStripe" dxfId="273"/>
      <tableStyleElement type="firstColumnStripe" dxfId="272"/>
      <tableStyleElement type="firstSubtotalRow" dxfId="271"/>
      <tableStyleElement type="secondSubtotalRow" dxfId="270"/>
      <tableStyleElement type="firstRowSubheading" dxfId="269"/>
      <tableStyleElement type="secondRowSubheading" dxfId="268"/>
      <tableStyleElement type="pageFieldLabels" dxfId="267"/>
      <tableStyleElement type="pageFieldValues" dxfId="266"/>
    </tableStyle>
    <tableStyle name="Assignment detail Slicer" pivot="0" table="0" count="10" xr9:uid="{00000000-0011-0000-FFFF-FFFF01000000}">
      <tableStyleElement type="wholeTable" dxfId="265"/>
      <tableStyleElement type="headerRow" dxfId="264"/>
    </tableStyle>
    <tableStyle name="Programul temelor" pivot="0" count="6" xr9:uid="{00000000-0011-0000-FFFF-FFFF02000000}">
      <tableStyleElement type="wholeTable" dxfId="263"/>
      <tableStyleElement type="headerRow" dxfId="262"/>
      <tableStyleElement type="totalRow" dxfId="261"/>
      <tableStyleElement type="firstColumn" dxfId="260"/>
      <tableStyleElement type="lastColumn" dxfId="259"/>
      <tableStyleElement type="firstColumnStripe" dxfId="258"/>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bgColor theme="7" tint="0.79998168889431442"/>
            </patternFill>
          </fill>
          <border>
            <left style="thin">
              <color theme="0"/>
            </left>
            <right style="thin">
              <color theme="0"/>
            </right>
            <top style="thin">
              <color theme="0"/>
            </top>
            <bottom style="thin">
              <color theme="0"/>
            </bottom>
          </border>
        </dxf>
        <dxf>
          <font>
            <b val="0"/>
            <i val="0"/>
            <sz val="11"/>
            <color theme="0"/>
          </font>
          <fill>
            <patternFill patternType="solid">
              <bgColor theme="7"/>
            </patternFill>
          </fill>
          <border>
            <left style="thin">
              <color theme="0"/>
            </left>
            <right style="thin">
              <color theme="0"/>
            </right>
            <top style="thin">
              <color theme="0"/>
            </top>
            <bottom style="thin">
              <color theme="0"/>
            </bottom>
          </border>
        </dxf>
        <dxf>
          <font>
            <b val="0"/>
            <i val="0"/>
            <sz val="11"/>
            <color theme="7"/>
          </font>
          <fill>
            <patternFill patternType="solid">
              <bgColor theme="0" tint="-0.14996795556505021"/>
            </patternFill>
          </fill>
          <border>
            <left style="thin">
              <color theme="0"/>
            </left>
            <right style="thin">
              <color theme="0"/>
            </right>
            <top style="thin">
              <color theme="0"/>
            </top>
            <bottom style="thin">
              <color theme="0"/>
            </bottom>
          </border>
        </dxf>
        <dxf>
          <font>
            <b/>
            <i val="0"/>
            <sz val="11"/>
            <color theme="0"/>
          </font>
          <fill>
            <patternFill patternType="solid">
              <bgColor theme="7"/>
            </patternFill>
          </fill>
          <border>
            <left style="thin">
              <color theme="0"/>
            </left>
            <right style="thin">
              <color theme="0"/>
            </right>
            <top style="thin">
              <color theme="0"/>
            </top>
            <bottom style="thin">
              <color theme="0"/>
            </bottom>
          </border>
        </dxf>
        <dxf>
          <font>
            <b val="0"/>
            <i val="0"/>
            <sz val="11"/>
            <color theme="0"/>
          </font>
          <fill>
            <patternFill patternType="solid">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patternType="solid">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2</xdr:row>
      <xdr:rowOff>0</xdr:rowOff>
    </xdr:from>
    <xdr:to>
      <xdr:col>9</xdr:col>
      <xdr:colOff>704250</xdr:colOff>
      <xdr:row>11</xdr:row>
      <xdr:rowOff>113325</xdr:rowOff>
    </xdr:to>
    <mc:AlternateContent xmlns:mc="http://schemas.openxmlformats.org/markup-compatibility/2006" xmlns:a14="http://schemas.microsoft.com/office/drawing/2010/main">
      <mc:Choice Requires="a14">
        <xdr:graphicFrame macro="">
          <xdr:nvGraphicFramePr>
            <xdr:cNvPr id="5" name="Temă pentru acasă">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Temă pentru acasă"/>
            </a:graphicData>
          </a:graphic>
        </xdr:graphicFrame>
      </mc:Choice>
      <mc:Fallback xmlns="">
        <xdr:sp macro="" textlink="">
          <xdr:nvSpPr>
            <xdr:cNvPr id="0" name=""/>
            <xdr:cNvSpPr>
              <a:spLocks noTextEdit="1"/>
            </xdr:cNvSpPr>
          </xdr:nvSpPr>
          <xdr:spPr>
            <a:xfrm>
              <a:off x="8067675" y="1104900"/>
              <a:ext cx="1371000" cy="20088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10</xdr:col>
      <xdr:colOff>57150</xdr:colOff>
      <xdr:row>2</xdr:row>
      <xdr:rowOff>0</xdr:rowOff>
    </xdr:from>
    <xdr:to>
      <xdr:col>12</xdr:col>
      <xdr:colOff>18450</xdr:colOff>
      <xdr:row>11</xdr:row>
      <xdr:rowOff>124125</xdr:rowOff>
    </xdr:to>
    <mc:AlternateContent xmlns:mc="http://schemas.openxmlformats.org/markup-compatibility/2006" xmlns:a14="http://schemas.microsoft.com/office/drawing/2010/main">
      <mc:Choice Requires="a14">
        <xdr:graphicFrame macro="">
          <xdr:nvGraphicFramePr>
            <xdr:cNvPr id="6" name="Început la">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Început la"/>
            </a:graphicData>
          </a:graphic>
        </xdr:graphicFrame>
      </mc:Choice>
      <mc:Fallback xmlns="">
        <xdr:sp macro="" textlink="">
          <xdr:nvSpPr>
            <xdr:cNvPr id="0" name=""/>
            <xdr:cNvSpPr>
              <a:spLocks noTextEdit="1"/>
            </xdr:cNvSpPr>
          </xdr:nvSpPr>
          <xdr:spPr>
            <a:xfrm>
              <a:off x="9496425" y="1104900"/>
              <a:ext cx="1371000" cy="20196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12</xdr:col>
      <xdr:colOff>95250</xdr:colOff>
      <xdr:row>2</xdr:row>
      <xdr:rowOff>0</xdr:rowOff>
    </xdr:from>
    <xdr:to>
      <xdr:col>14</xdr:col>
      <xdr:colOff>151050</xdr:colOff>
      <xdr:row>11</xdr:row>
      <xdr:rowOff>77325</xdr:rowOff>
    </xdr:to>
    <mc:AlternateContent xmlns:mc="http://schemas.openxmlformats.org/markup-compatibility/2006" xmlns:a14="http://schemas.microsoft.com/office/drawing/2010/main">
      <mc:Choice Requires="a14">
        <xdr:graphicFrame macro="">
          <xdr:nvGraphicFramePr>
            <xdr:cNvPr id="8" name="Curs">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Curs"/>
            </a:graphicData>
          </a:graphic>
        </xdr:graphicFrame>
      </mc:Choice>
      <mc:Fallback xmlns="">
        <xdr:sp macro="" textlink="">
          <xdr:nvSpPr>
            <xdr:cNvPr id="0" name=""/>
            <xdr:cNvSpPr>
              <a:spLocks noTextEdit="1"/>
            </xdr:cNvSpPr>
          </xdr:nvSpPr>
          <xdr:spPr>
            <a:xfrm>
              <a:off x="10944225" y="1104900"/>
              <a:ext cx="1370250" cy="19728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8</xdr:col>
      <xdr:colOff>38100</xdr:colOff>
      <xdr:row>12</xdr:row>
      <xdr:rowOff>95250</xdr:rowOff>
    </xdr:from>
    <xdr:to>
      <xdr:col>9</xdr:col>
      <xdr:colOff>704250</xdr:colOff>
      <xdr:row>19</xdr:row>
      <xdr:rowOff>8775</xdr:rowOff>
    </xdr:to>
    <mc:AlternateContent xmlns:mc="http://schemas.openxmlformats.org/markup-compatibility/2006" xmlns:a14="http://schemas.microsoft.com/office/drawing/2010/main">
      <mc:Choice Requires="a14">
        <xdr:graphicFrame macro="">
          <xdr:nvGraphicFramePr>
            <xdr:cNvPr id="9" name="Scadent la">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Scadent la"/>
            </a:graphicData>
          </a:graphic>
        </xdr:graphicFrame>
      </mc:Choice>
      <mc:Fallback xmlns="">
        <xdr:sp macro="" textlink="">
          <xdr:nvSpPr>
            <xdr:cNvPr id="0" name=""/>
            <xdr:cNvSpPr>
              <a:spLocks noTextEdit="1"/>
            </xdr:cNvSpPr>
          </xdr:nvSpPr>
          <xdr:spPr>
            <a:xfrm>
              <a:off x="8067675" y="3295650"/>
              <a:ext cx="1371000" cy="20376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10</xdr:col>
      <xdr:colOff>57150</xdr:colOff>
      <xdr:row>12</xdr:row>
      <xdr:rowOff>95250</xdr:rowOff>
    </xdr:from>
    <xdr:to>
      <xdr:col>12</xdr:col>
      <xdr:colOff>18450</xdr:colOff>
      <xdr:row>19</xdr:row>
      <xdr:rowOff>8775</xdr:rowOff>
    </xdr:to>
    <mc:AlternateContent xmlns:mc="http://schemas.openxmlformats.org/markup-compatibility/2006" xmlns:a14="http://schemas.microsoft.com/office/drawing/2010/main">
      <mc:Choice Requires="a14">
        <xdr:graphicFrame macro="">
          <xdr:nvGraphicFramePr>
            <xdr:cNvPr id="11" name="Progres">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Progres"/>
            </a:graphicData>
          </a:graphic>
        </xdr:graphicFrame>
      </mc:Choice>
      <mc:Fallback xmlns="">
        <xdr:sp macro="" textlink="">
          <xdr:nvSpPr>
            <xdr:cNvPr id="0" name=""/>
            <xdr:cNvSpPr>
              <a:spLocks noTextEdit="1"/>
            </xdr:cNvSpPr>
          </xdr:nvSpPr>
          <xdr:spPr>
            <a:xfrm>
              <a:off x="9496425" y="3295650"/>
              <a:ext cx="1371000" cy="2037600"/>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ester" refreshedDate="43208.239403819447" createdVersion="6" refreshedVersion="6" minRefreshableVersion="3" recordCount="12" xr:uid="{00000000-000A-0000-FFFF-FFFF08000000}">
  <cacheSource type="worksheet">
    <worksheetSource name="Teme_pentru_acasă"/>
  </cacheSource>
  <cacheFields count="7">
    <cacheField name="Temă pentru acasă" numFmtId="0">
      <sharedItems count="12">
        <s v="Proiectul 1"/>
        <s v="Proiectul 2"/>
        <s v="Proiectul 3"/>
        <s v="Proiectul 4"/>
        <s v="Proiectul 5"/>
        <s v="Proiectul 6"/>
        <s v="Proiectul 7"/>
        <s v="Proiectul 8"/>
        <s v="Proiectul 9"/>
        <s v="Proiectul 10"/>
        <s v="Proiectul 11"/>
        <s v="Proiectul 12"/>
      </sharedItems>
    </cacheField>
    <cacheField name="Curs" numFmtId="0">
      <sharedItems count="3">
        <s v="Paramedic 1"/>
        <s v="Paramedic 2"/>
        <s v="Paramedic 3"/>
      </sharedItems>
    </cacheField>
    <cacheField name="Instructor" numFmtId="0">
      <sharedItems count="4">
        <s v="Instructor 1"/>
        <s v="Instructor 2"/>
        <s v="Instructor 3"/>
        <s v="Instructor 4"/>
      </sharedItems>
    </cacheField>
    <cacheField name="Început la" numFmtId="14">
      <sharedItems containsSemiMixedTypes="0" containsNonDate="0" containsDate="1" containsString="0" minDate="2018-02-16T00:00:00" maxDate="2018-04-09T00:00:00" count="22">
        <d v="2018-03-19T00:00:00"/>
        <d v="2018-03-29T00:00:00"/>
        <d v="2018-04-03T00:00:00"/>
        <d v="2018-02-17T00:00:00"/>
        <d v="2018-03-24T00:00:00"/>
        <d v="2018-03-15T00:00:00"/>
        <d v="2018-03-27T00:00:00"/>
        <d v="2018-04-08T00:00:00"/>
        <d v="2018-02-27T00:00:00"/>
        <d v="2018-04-05T00:00:00"/>
        <d v="2018-03-21T00:00:00"/>
        <d v="2018-03-14T00:00:00" u="1"/>
        <d v="2018-03-26T00:00:00" u="1"/>
        <d v="2018-02-26T00:00:00" u="1"/>
        <d v="2018-03-20T00:00:00" u="1"/>
        <d v="2018-04-04T00:00:00" u="1"/>
        <d v="2018-03-18T00:00:00" u="1"/>
        <d v="2018-03-23T00:00:00" u="1"/>
        <d v="2018-04-02T00:00:00" u="1"/>
        <d v="2018-03-28T00:00:00" u="1"/>
        <d v="2018-02-16T00:00:00" u="1"/>
        <d v="2018-04-07T00:00:00" u="1"/>
      </sharedItems>
    </cacheField>
    <cacheField name="Scadent la" numFmtId="14">
      <sharedItems containsSemiMixedTypes="0" containsNonDate="0" containsDate="1" containsString="0" minDate="2018-05-05T00:00:00" maxDate="2018-07-08T00:00:00" count="22">
        <d v="2018-05-18T00:00:00"/>
        <d v="2018-06-17T00:00:00"/>
        <d v="2018-05-30T00:00:00"/>
        <d v="2018-05-28T00:00:00"/>
        <d v="2018-05-08T00:00:00"/>
        <d v="2018-07-07T00:00:00"/>
        <d v="2018-05-12T00:00:00"/>
        <d v="2018-06-07T00:00:00"/>
        <d v="2018-05-06T00:00:00"/>
        <d v="2018-06-12T00:00:00"/>
        <d v="2018-06-01T00:00:00"/>
        <d v="2018-05-31T00:00:00" u="1"/>
        <d v="2018-05-05T00:00:00" u="1"/>
        <d v="2018-05-17T00:00:00" u="1"/>
        <d v="2018-05-29T00:00:00" u="1"/>
        <d v="2018-07-06T00:00:00" u="1"/>
        <d v="2018-05-27T00:00:00" u="1"/>
        <d v="2018-06-06T00:00:00" u="1"/>
        <d v="2018-06-11T00:00:00" u="1"/>
        <d v="2018-05-11T00:00:00" u="1"/>
        <d v="2018-06-16T00:00:00" u="1"/>
        <d v="2018-05-07T00:00:00" u="1"/>
      </sharedItems>
    </cacheField>
    <cacheField name="Progres" numFmtId="9">
      <sharedItems containsSemiMixedTypes="0" containsString="0" containsNumber="1" minValue="0.1" maxValue="1" count="11">
        <n v="1"/>
        <n v="0.1"/>
        <n v="0.8"/>
        <n v="0.2"/>
        <n v="0.5"/>
        <n v="0.3"/>
        <n v="0.35"/>
        <n v="0.4"/>
        <n v="0.75"/>
        <n v="0.55000000000000004"/>
        <n v="0.6"/>
      </sharedItems>
    </cacheField>
    <cacheField name="Procent"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Tem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20"/>
        <item m="1" x="13"/>
        <item m="1" x="11"/>
        <item m="1" x="16"/>
        <item m="1" x="14"/>
        <item m="1" x="17"/>
        <item m="1" x="12"/>
        <item m="1" x="19"/>
        <item m="1" x="18"/>
        <item m="1" x="15"/>
        <item m="1" x="21"/>
        <item x="0"/>
        <item x="1"/>
        <item x="2"/>
        <item x="3"/>
        <item x="4"/>
        <item x="5"/>
        <item x="6"/>
        <item x="7"/>
        <item x="8"/>
        <item x="9"/>
        <item x="10"/>
      </items>
    </pivotField>
    <pivotField axis="axisRow" compact="0" numFmtId="14" outline="0" showAll="0" defaultSubtotal="0">
      <items count="22">
        <item m="1" x="12"/>
        <item m="1" x="21"/>
        <item m="1" x="19"/>
        <item m="1" x="13"/>
        <item m="1" x="16"/>
        <item m="1" x="14"/>
        <item m="1" x="11"/>
        <item m="1" x="17"/>
        <item m="1" x="18"/>
        <item m="1" x="20"/>
        <item m="1" x="15"/>
        <item x="0"/>
        <item x="1"/>
        <item x="2"/>
        <item x="3"/>
        <item x="4"/>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150">
    <format dxfId="253">
      <pivotArea type="all" dataOnly="0" outline="0" fieldPosition="0"/>
    </format>
    <format dxfId="252">
      <pivotArea field="2" type="button" dataOnly="0" labelOnly="1" outline="0" axis="axisRow" fieldPosition="0"/>
    </format>
    <format dxfId="251">
      <pivotArea dataOnly="0" labelOnly="1" outline="0" fieldPosition="0">
        <references count="1">
          <reference field="2" count="0"/>
        </references>
      </pivotArea>
    </format>
    <format dxfId="250">
      <pivotArea dataOnly="0" labelOnly="1" outline="0" fieldPosition="0">
        <references count="1">
          <reference field="2" count="0"/>
        </references>
      </pivotArea>
    </format>
    <format dxfId="249">
      <pivotArea dataOnly="0" labelOnly="1" outline="0" fieldPosition="0">
        <references count="1">
          <reference field="2" count="0"/>
        </references>
      </pivotArea>
    </format>
    <format dxfId="248">
      <pivotArea field="2" type="button" dataOnly="0" labelOnly="1" outline="0" axis="axisRow" fieldPosition="0"/>
    </format>
    <format dxfId="247">
      <pivotArea dataOnly="0" labelOnly="1" outline="0" fieldPosition="0">
        <references count="2">
          <reference field="1" count="2">
            <x v="0"/>
            <x v="2"/>
          </reference>
          <reference field="2" count="1" selected="0">
            <x v="0"/>
          </reference>
        </references>
      </pivotArea>
    </format>
    <format dxfId="246">
      <pivotArea dataOnly="0" labelOnly="1" outline="0" fieldPosition="0">
        <references count="2">
          <reference field="1" count="1">
            <x v="0"/>
          </reference>
          <reference field="2" count="1" selected="0">
            <x v="1"/>
          </reference>
        </references>
      </pivotArea>
    </format>
    <format dxfId="245">
      <pivotArea dataOnly="0" labelOnly="1" outline="0" fieldPosition="0">
        <references count="2">
          <reference field="1" count="1">
            <x v="1"/>
          </reference>
          <reference field="2" count="1" selected="0">
            <x v="2"/>
          </reference>
        </references>
      </pivotArea>
    </format>
    <format dxfId="244">
      <pivotArea dataOnly="0" labelOnly="1" outline="0" fieldPosition="0">
        <references count="2">
          <reference field="1" count="2">
            <x v="0"/>
            <x v="1"/>
          </reference>
          <reference field="2" count="1" selected="0">
            <x v="3"/>
          </reference>
        </references>
      </pivotArea>
    </format>
    <format dxfId="243">
      <pivotArea dataOnly="0" labelOnly="1" outline="0" fieldPosition="0">
        <references count="3">
          <reference field="0" count="3">
            <x v="0"/>
            <x v="7"/>
            <x v="11"/>
          </reference>
          <reference field="1" count="1" selected="0">
            <x v="0"/>
          </reference>
          <reference field="2" count="1" selected="0">
            <x v="0"/>
          </reference>
        </references>
      </pivotArea>
    </format>
    <format dxfId="242">
      <pivotArea dataOnly="0" labelOnly="1" outline="0" fieldPosition="0">
        <references count="3">
          <reference field="0" count="1">
            <x v="3"/>
          </reference>
          <reference field="1" count="1" selected="0">
            <x v="2"/>
          </reference>
          <reference field="2" count="1" selected="0">
            <x v="0"/>
          </reference>
        </references>
      </pivotArea>
    </format>
    <format dxfId="241">
      <pivotArea dataOnly="0" labelOnly="1" outline="0" fieldPosition="0">
        <references count="3">
          <reference field="0" count="3">
            <x v="4"/>
            <x v="5"/>
            <x v="8"/>
          </reference>
          <reference field="1" count="1" selected="0">
            <x v="0"/>
          </reference>
          <reference field="2" count="1" selected="0">
            <x v="1"/>
          </reference>
        </references>
      </pivotArea>
    </format>
    <format dxfId="240">
      <pivotArea dataOnly="0" labelOnly="1" outline="0" fieldPosition="0">
        <references count="3">
          <reference field="0" count="2">
            <x v="6"/>
            <x v="9"/>
          </reference>
          <reference field="1" count="1" selected="0">
            <x v="0"/>
          </reference>
          <reference field="2" count="1" selected="0">
            <x v="2"/>
          </reference>
        </references>
      </pivotArea>
    </format>
    <format dxfId="239">
      <pivotArea dataOnly="0" labelOnly="1" outline="0" fieldPosition="0">
        <references count="3">
          <reference field="0" count="1">
            <x v="2"/>
          </reference>
          <reference field="1" count="1" selected="0">
            <x v="1"/>
          </reference>
          <reference field="2" count="1" selected="0">
            <x v="2"/>
          </reference>
        </references>
      </pivotArea>
    </format>
    <format dxfId="238">
      <pivotArea dataOnly="0" labelOnly="1" outline="0" fieldPosition="0">
        <references count="3">
          <reference field="0" count="1">
            <x v="10"/>
          </reference>
          <reference field="1" count="1" selected="0">
            <x v="0"/>
          </reference>
          <reference field="2" count="1" selected="0">
            <x v="3"/>
          </reference>
        </references>
      </pivotArea>
    </format>
    <format dxfId="237">
      <pivotArea dataOnly="0" labelOnly="1" outline="0" fieldPosition="0">
        <references count="3">
          <reference field="0" count="1">
            <x v="1"/>
          </reference>
          <reference field="1" count="1" selected="0">
            <x v="1"/>
          </reference>
          <reference field="2" count="1" selected="0">
            <x v="3"/>
          </reference>
        </references>
      </pivotArea>
    </format>
    <format dxfId="236">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235">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234">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233">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232">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231">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23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229">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228">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227">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226">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225">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224">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223">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222">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221">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220">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219">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218">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217">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216">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215">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214">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213">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212">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211">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210">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209">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208">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207">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206">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205">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204">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203">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202">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201">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200">
      <pivotArea field="2" type="button" dataOnly="0" labelOnly="1" outline="0" axis="axisRow" fieldPosition="0"/>
    </format>
    <format dxfId="199">
      <pivotArea field="1" type="button" dataOnly="0" labelOnly="1" outline="0" axis="axisRow" fieldPosition="1"/>
    </format>
    <format dxfId="198">
      <pivotArea field="0" type="button" dataOnly="0" labelOnly="1" outline="0" axis="axisRow" fieldPosition="2"/>
    </format>
    <format dxfId="197">
      <pivotArea field="3" type="button" dataOnly="0" labelOnly="1" outline="0" axis="axisRow" fieldPosition="3"/>
    </format>
    <format dxfId="196">
      <pivotArea field="4" type="button" dataOnly="0" labelOnly="1" outline="0" axis="axisRow" fieldPosition="4"/>
    </format>
    <format dxfId="195">
      <pivotArea field="5" type="button" dataOnly="0" labelOnly="1" outline="0" axis="axisRow" fieldPosition="5"/>
    </format>
    <format dxfId="194">
      <pivotArea dataOnly="0" labelOnly="1" outline="0" fieldPosition="0">
        <references count="4">
          <reference field="0" count="1" selected="0">
            <x v="0"/>
          </reference>
          <reference field="1" count="1" selected="0">
            <x v="0"/>
          </reference>
          <reference field="2" count="1" selected="0">
            <x v="0"/>
          </reference>
          <reference field="3" count="1">
            <x v="11"/>
          </reference>
        </references>
      </pivotArea>
    </format>
    <format dxfId="193">
      <pivotArea dataOnly="0" labelOnly="1" outline="0" fieldPosition="0">
        <references count="4">
          <reference field="0" count="1" selected="0">
            <x v="7"/>
          </reference>
          <reference field="1" count="1" selected="0">
            <x v="0"/>
          </reference>
          <reference field="2" count="1" selected="0">
            <x v="0"/>
          </reference>
          <reference field="3" count="1">
            <x v="15"/>
          </reference>
        </references>
      </pivotArea>
    </format>
    <format dxfId="192">
      <pivotArea dataOnly="0" labelOnly="1" outline="0" fieldPosition="0">
        <references count="4">
          <reference field="0" count="1" selected="0">
            <x v="11"/>
          </reference>
          <reference field="1" count="1" selected="0">
            <x v="0"/>
          </reference>
          <reference field="2" count="1" selected="0">
            <x v="0"/>
          </reference>
          <reference field="3" count="1">
            <x v="18"/>
          </reference>
        </references>
      </pivotArea>
    </format>
    <format dxfId="191">
      <pivotArea dataOnly="0" labelOnly="1" outline="0" fieldPosition="0">
        <references count="4">
          <reference field="0" count="1" selected="0">
            <x v="3"/>
          </reference>
          <reference field="1" count="1" selected="0">
            <x v="2"/>
          </reference>
          <reference field="2" count="1" selected="0">
            <x v="0"/>
          </reference>
          <reference field="3" count="1">
            <x v="21"/>
          </reference>
        </references>
      </pivotArea>
    </format>
    <format dxfId="190">
      <pivotArea dataOnly="0" labelOnly="1" outline="0" fieldPosition="0">
        <references count="4">
          <reference field="0" count="1" selected="0">
            <x v="4"/>
          </reference>
          <reference field="1" count="1" selected="0">
            <x v="0"/>
          </reference>
          <reference field="2" count="1" selected="0">
            <x v="1"/>
          </reference>
          <reference field="3" count="1">
            <x v="12"/>
          </reference>
        </references>
      </pivotArea>
    </format>
    <format dxfId="189">
      <pivotArea dataOnly="0" labelOnly="1" outline="0" fieldPosition="0">
        <references count="4">
          <reference field="0" count="1" selected="0">
            <x v="5"/>
          </reference>
          <reference field="1" count="1" selected="0">
            <x v="0"/>
          </reference>
          <reference field="2" count="1" selected="0">
            <x v="1"/>
          </reference>
          <reference field="3" count="1">
            <x v="13"/>
          </reference>
        </references>
      </pivotArea>
    </format>
    <format dxfId="188">
      <pivotArea dataOnly="0" labelOnly="1" outline="0" fieldPosition="0">
        <references count="4">
          <reference field="0" count="1" selected="0">
            <x v="8"/>
          </reference>
          <reference field="1" count="1" selected="0">
            <x v="0"/>
          </reference>
          <reference field="2" count="1" selected="0">
            <x v="1"/>
          </reference>
          <reference field="3" count="1">
            <x v="16"/>
          </reference>
        </references>
      </pivotArea>
    </format>
    <format dxfId="187">
      <pivotArea dataOnly="0" labelOnly="1" outline="0" fieldPosition="0">
        <references count="4">
          <reference field="0" count="1" selected="0">
            <x v="6"/>
          </reference>
          <reference field="1" count="1" selected="0">
            <x v="0"/>
          </reference>
          <reference field="2" count="1" selected="0">
            <x v="2"/>
          </reference>
          <reference field="3" count="1">
            <x v="14"/>
          </reference>
        </references>
      </pivotArea>
    </format>
    <format dxfId="186">
      <pivotArea dataOnly="0" labelOnly="1" outline="0" fieldPosition="0">
        <references count="4">
          <reference field="0" count="1" selected="0">
            <x v="9"/>
          </reference>
          <reference field="1" count="1" selected="0">
            <x v="0"/>
          </reference>
          <reference field="2" count="1" selected="0">
            <x v="2"/>
          </reference>
          <reference field="3" count="1">
            <x v="17"/>
          </reference>
        </references>
      </pivotArea>
    </format>
    <format dxfId="185">
      <pivotArea dataOnly="0" labelOnly="1" outline="0" fieldPosition="0">
        <references count="4">
          <reference field="0" count="1" selected="0">
            <x v="2"/>
          </reference>
          <reference field="1" count="1" selected="0">
            <x v="1"/>
          </reference>
          <reference field="2" count="1" selected="0">
            <x v="2"/>
          </reference>
          <reference field="3" count="1">
            <x v="20"/>
          </reference>
        </references>
      </pivotArea>
    </format>
    <format dxfId="184">
      <pivotArea dataOnly="0" labelOnly="1" outline="0" fieldPosition="0">
        <references count="4">
          <reference field="0" count="1" selected="0">
            <x v="10"/>
          </reference>
          <reference field="1" count="1" selected="0">
            <x v="0"/>
          </reference>
          <reference field="2" count="1" selected="0">
            <x v="3"/>
          </reference>
          <reference field="3" count="1">
            <x v="18"/>
          </reference>
        </references>
      </pivotArea>
    </format>
    <format dxfId="183">
      <pivotArea dataOnly="0" labelOnly="1" outline="0" fieldPosition="0">
        <references count="4">
          <reference field="0" count="1" selected="0">
            <x v="1"/>
          </reference>
          <reference field="1" count="1" selected="0">
            <x v="1"/>
          </reference>
          <reference field="2" count="1" selected="0">
            <x v="3"/>
          </reference>
          <reference field="3" count="1">
            <x v="19"/>
          </reference>
        </references>
      </pivotArea>
    </format>
    <format dxfId="182">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181">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180">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179">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178">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177">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176">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175">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174">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173">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172">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171">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 dxfId="170">
      <pivotArea dataOnly="0" labelOnly="1" outline="0" fieldPosition="0">
        <references count="6">
          <reference field="0" count="1" selected="0">
            <x v="0"/>
          </reference>
          <reference field="1" count="1" selected="0">
            <x v="0"/>
          </reference>
          <reference field="2" count="1" selected="0">
            <x v="0"/>
          </reference>
          <reference field="3" count="1" selected="0">
            <x v="11"/>
          </reference>
          <reference field="4" count="1" selected="0">
            <x v="11"/>
          </reference>
          <reference field="5" count="1">
            <x v="10"/>
          </reference>
        </references>
      </pivotArea>
    </format>
    <format dxfId="169">
      <pivotArea dataOnly="0" labelOnly="1" outline="0" fieldPosition="0">
        <references count="6">
          <reference field="0" count="1" selected="0">
            <x v="7"/>
          </reference>
          <reference field="1" count="1" selected="0">
            <x v="0"/>
          </reference>
          <reference field="2" count="1" selected="0">
            <x v="0"/>
          </reference>
          <reference field="3" count="1" selected="0">
            <x v="15"/>
          </reference>
          <reference field="4" count="1" selected="0">
            <x v="15"/>
          </reference>
          <reference field="5" count="1">
            <x v="5"/>
          </reference>
        </references>
      </pivotArea>
    </format>
    <format dxfId="168">
      <pivotArea dataOnly="0" labelOnly="1" outline="0" fieldPosition="0">
        <references count="6">
          <reference field="0" count="1" selected="0">
            <x v="11"/>
          </reference>
          <reference field="1" count="1" selected="0">
            <x v="0"/>
          </reference>
          <reference field="2" count="1" selected="0">
            <x v="0"/>
          </reference>
          <reference field="3" count="1" selected="0">
            <x v="18"/>
          </reference>
          <reference field="4" count="1" selected="0">
            <x v="19"/>
          </reference>
          <reference field="5" count="1">
            <x v="8"/>
          </reference>
        </references>
      </pivotArea>
    </format>
    <format dxfId="167">
      <pivotArea dataOnly="0" labelOnly="1" outline="0" fieldPosition="0">
        <references count="6">
          <reference field="0" count="1" selected="0">
            <x v="3"/>
          </reference>
          <reference field="1" count="1" selected="0">
            <x v="2"/>
          </reference>
          <reference field="2" count="1" selected="0">
            <x v="0"/>
          </reference>
          <reference field="3" count="1" selected="0">
            <x v="21"/>
          </reference>
          <reference field="4" count="1" selected="0">
            <x v="21"/>
          </reference>
          <reference field="5" count="1">
            <x v="7"/>
          </reference>
        </references>
      </pivotArea>
    </format>
    <format dxfId="166">
      <pivotArea dataOnly="0" labelOnly="1" outline="0" fieldPosition="0">
        <references count="6">
          <reference field="0" count="1" selected="0">
            <x v="4"/>
          </reference>
          <reference field="1" count="1" selected="0">
            <x v="0"/>
          </reference>
          <reference field="2" count="1" selected="0">
            <x v="1"/>
          </reference>
          <reference field="3" count="1" selected="0">
            <x v="12"/>
          </reference>
          <reference field="4" count="1" selected="0">
            <x v="12"/>
          </reference>
          <reference field="5" count="1">
            <x v="0"/>
          </reference>
        </references>
      </pivotArea>
    </format>
    <format dxfId="165">
      <pivotArea dataOnly="0" labelOnly="1" outline="0" fieldPosition="0">
        <references count="6">
          <reference field="0" count="1" selected="0">
            <x v="5"/>
          </reference>
          <reference field="1" count="1" selected="0">
            <x v="0"/>
          </reference>
          <reference field="2" count="1" selected="0">
            <x v="1"/>
          </reference>
          <reference field="3" count="1" selected="0">
            <x v="13"/>
          </reference>
          <reference field="4" count="1" selected="0">
            <x v="13"/>
          </reference>
          <reference field="5" count="1">
            <x v="9"/>
          </reference>
        </references>
      </pivotArea>
    </format>
    <format dxfId="164">
      <pivotArea dataOnly="0" labelOnly="1" outline="0" fieldPosition="0">
        <references count="6">
          <reference field="0" count="1" selected="0">
            <x v="8"/>
          </reference>
          <reference field="1" count="1" selected="0">
            <x v="0"/>
          </reference>
          <reference field="2" count="1" selected="0">
            <x v="1"/>
          </reference>
          <reference field="3" count="1" selected="0">
            <x v="16"/>
          </reference>
          <reference field="4" count="1" selected="0">
            <x v="16"/>
          </reference>
          <reference field="5" count="1">
            <x v="2"/>
          </reference>
        </references>
      </pivotArea>
    </format>
    <format dxfId="163">
      <pivotArea dataOnly="0" labelOnly="1" outline="0" fieldPosition="0">
        <references count="6">
          <reference field="0" count="1" selected="0">
            <x v="6"/>
          </reference>
          <reference field="1" count="1" selected="0">
            <x v="0"/>
          </reference>
          <reference field="2" count="1" selected="0">
            <x v="2"/>
          </reference>
          <reference field="3" count="1" selected="0">
            <x v="14"/>
          </reference>
          <reference field="4" count="1" selected="0">
            <x v="14"/>
          </reference>
          <reference field="5" count="1">
            <x v="1"/>
          </reference>
        </references>
      </pivotArea>
    </format>
    <format dxfId="162">
      <pivotArea dataOnly="0" labelOnly="1" outline="0" fieldPosition="0">
        <references count="6">
          <reference field="0" count="1" selected="0">
            <x v="9"/>
          </reference>
          <reference field="1" count="1" selected="0">
            <x v="0"/>
          </reference>
          <reference field="2" count="1" selected="0">
            <x v="2"/>
          </reference>
          <reference field="3" count="1" selected="0">
            <x v="17"/>
          </reference>
          <reference field="4" count="1" selected="0">
            <x v="17"/>
          </reference>
          <reference field="5" count="1">
            <x v="3"/>
          </reference>
        </references>
      </pivotArea>
    </format>
    <format dxfId="161">
      <pivotArea dataOnly="0" labelOnly="1" outline="0" fieldPosition="0">
        <references count="6">
          <reference field="0" count="1" selected="0">
            <x v="2"/>
          </reference>
          <reference field="1" count="1" selected="0">
            <x v="1"/>
          </reference>
          <reference field="2" count="1" selected="0">
            <x v="2"/>
          </reference>
          <reference field="3" count="1" selected="0">
            <x v="20"/>
          </reference>
          <reference field="4" count="1" selected="0">
            <x v="20"/>
          </reference>
          <reference field="5" count="1">
            <x v="6"/>
          </reference>
        </references>
      </pivotArea>
    </format>
    <format dxfId="160">
      <pivotArea dataOnly="0" labelOnly="1" outline="0" fieldPosition="0">
        <references count="6">
          <reference field="0" count="1" selected="0">
            <x v="10"/>
          </reference>
          <reference field="1" count="1" selected="0">
            <x v="0"/>
          </reference>
          <reference field="2" count="1" selected="0">
            <x v="3"/>
          </reference>
          <reference field="3" count="1" selected="0">
            <x v="18"/>
          </reference>
          <reference field="4" count="1" selected="0">
            <x v="18"/>
          </reference>
          <reference field="5" count="1">
            <x v="4"/>
          </reference>
        </references>
      </pivotArea>
    </format>
    <format dxfId="159">
      <pivotArea dataOnly="0" labelOnly="1" outline="0" fieldPosition="0">
        <references count="6">
          <reference field="0" count="1" selected="0">
            <x v="1"/>
          </reference>
          <reference field="1" count="1" selected="0">
            <x v="1"/>
          </reference>
          <reference field="2" count="1" selected="0">
            <x v="3"/>
          </reference>
          <reference field="3" count="1" selected="0">
            <x v="19"/>
          </reference>
          <reference field="4" count="1" selected="0">
            <x v="12"/>
          </reference>
          <reference field="5" count="1">
            <x v="5"/>
          </reference>
        </references>
      </pivotArea>
    </format>
    <format dxfId="63">
      <pivotArea type="all" dataOnly="0" outline="0" fieldPosition="0"/>
    </format>
    <format dxfId="62">
      <pivotArea field="2" type="button" dataOnly="0" labelOnly="1" outline="0" axis="axisRow" fieldPosition="0"/>
    </format>
    <format dxfId="61">
      <pivotArea field="1" type="button" dataOnly="0" labelOnly="1" outline="0" axis="axisRow" fieldPosition="1"/>
    </format>
    <format dxfId="60">
      <pivotArea field="0" type="button" dataOnly="0" labelOnly="1" outline="0" axis="axisRow" fieldPosition="2"/>
    </format>
    <format dxfId="59">
      <pivotArea field="3" type="button" dataOnly="0" labelOnly="1" outline="0" axis="axisRow" fieldPosition="3"/>
    </format>
    <format dxfId="58">
      <pivotArea field="4" type="button" dataOnly="0" labelOnly="1" outline="0" axis="axisRow" fieldPosition="4"/>
    </format>
    <format dxfId="57">
      <pivotArea field="5" type="button" dataOnly="0" labelOnly="1" outline="0" axis="axisRow" fieldPosition="5"/>
    </format>
    <format dxfId="56">
      <pivotArea dataOnly="0" labelOnly="1" outline="0" fieldPosition="0">
        <references count="1">
          <reference field="2" count="0"/>
        </references>
      </pivotArea>
    </format>
    <format dxfId="55">
      <pivotArea dataOnly="0" labelOnly="1" outline="0" fieldPosition="0">
        <references count="2">
          <reference field="1" count="2">
            <x v="0"/>
            <x v="2"/>
          </reference>
          <reference field="2" count="1" selected="0">
            <x v="0"/>
          </reference>
        </references>
      </pivotArea>
    </format>
    <format dxfId="54">
      <pivotArea dataOnly="0" labelOnly="1" outline="0" fieldPosition="0">
        <references count="2">
          <reference field="1" count="1">
            <x v="0"/>
          </reference>
          <reference field="2" count="1" selected="0">
            <x v="1"/>
          </reference>
        </references>
      </pivotArea>
    </format>
    <format dxfId="53">
      <pivotArea dataOnly="0" labelOnly="1" outline="0" fieldPosition="0">
        <references count="2">
          <reference field="1" count="1">
            <x v="1"/>
          </reference>
          <reference field="2" count="1" selected="0">
            <x v="2"/>
          </reference>
        </references>
      </pivotArea>
    </format>
    <format dxfId="52">
      <pivotArea dataOnly="0" labelOnly="1" outline="0" fieldPosition="0">
        <references count="2">
          <reference field="1" count="2">
            <x v="0"/>
            <x v="1"/>
          </reference>
          <reference field="2" count="1" selected="0">
            <x v="3"/>
          </reference>
        </references>
      </pivotArea>
    </format>
    <format dxfId="51">
      <pivotArea dataOnly="0" labelOnly="1" outline="0" fieldPosition="0">
        <references count="3">
          <reference field="0" count="3">
            <x v="0"/>
            <x v="7"/>
            <x v="11"/>
          </reference>
          <reference field="1" count="1" selected="0">
            <x v="0"/>
          </reference>
          <reference field="2" count="1" selected="0">
            <x v="0"/>
          </reference>
        </references>
      </pivotArea>
    </format>
    <format dxfId="50">
      <pivotArea dataOnly="0" labelOnly="1" outline="0" fieldPosition="0">
        <references count="3">
          <reference field="0" count="1">
            <x v="3"/>
          </reference>
          <reference field="1" count="1" selected="0">
            <x v="2"/>
          </reference>
          <reference field="2" count="1" selected="0">
            <x v="0"/>
          </reference>
        </references>
      </pivotArea>
    </format>
    <format dxfId="49">
      <pivotArea dataOnly="0" labelOnly="1" outline="0" fieldPosition="0">
        <references count="3">
          <reference field="0" count="3">
            <x v="4"/>
            <x v="5"/>
            <x v="8"/>
          </reference>
          <reference field="1" count="1" selected="0">
            <x v="0"/>
          </reference>
          <reference field="2" count="1" selected="0">
            <x v="1"/>
          </reference>
        </references>
      </pivotArea>
    </format>
    <format dxfId="48">
      <pivotArea dataOnly="0" labelOnly="1" outline="0" fieldPosition="0">
        <references count="3">
          <reference field="0" count="2">
            <x v="6"/>
            <x v="9"/>
          </reference>
          <reference field="1" count="1" selected="0">
            <x v="0"/>
          </reference>
          <reference field="2" count="1" selected="0">
            <x v="2"/>
          </reference>
        </references>
      </pivotArea>
    </format>
    <format dxfId="47">
      <pivotArea dataOnly="0" labelOnly="1" outline="0" fieldPosition="0">
        <references count="3">
          <reference field="0" count="1">
            <x v="2"/>
          </reference>
          <reference field="1" count="1" selected="0">
            <x v="1"/>
          </reference>
          <reference field="2" count="1" selected="0">
            <x v="2"/>
          </reference>
        </references>
      </pivotArea>
    </format>
    <format dxfId="46">
      <pivotArea dataOnly="0" labelOnly="1" outline="0" fieldPosition="0">
        <references count="3">
          <reference field="0" count="1">
            <x v="10"/>
          </reference>
          <reference field="1" count="1" selected="0">
            <x v="0"/>
          </reference>
          <reference field="2" count="1" selected="0">
            <x v="3"/>
          </reference>
        </references>
      </pivotArea>
    </format>
    <format dxfId="45">
      <pivotArea dataOnly="0" labelOnly="1" outline="0" fieldPosition="0">
        <references count="3">
          <reference field="0" count="1">
            <x v="1"/>
          </reference>
          <reference field="1" count="1" selected="0">
            <x v="1"/>
          </reference>
          <reference field="2" count="1" selected="0">
            <x v="3"/>
          </reference>
        </references>
      </pivotArea>
    </format>
    <format dxfId="44">
      <pivotArea dataOnly="0" labelOnly="1" outline="0" fieldPosition="0">
        <references count="4">
          <reference field="0" count="1" selected="0">
            <x v="0"/>
          </reference>
          <reference field="1" count="1" selected="0">
            <x v="0"/>
          </reference>
          <reference field="2" count="1" selected="0">
            <x v="0"/>
          </reference>
          <reference field="3" count="1">
            <x v="11"/>
          </reference>
        </references>
      </pivotArea>
    </format>
    <format dxfId="43">
      <pivotArea dataOnly="0" labelOnly="1" outline="0" fieldPosition="0">
        <references count="4">
          <reference field="0" count="1" selected="0">
            <x v="7"/>
          </reference>
          <reference field="1" count="1" selected="0">
            <x v="0"/>
          </reference>
          <reference field="2" count="1" selected="0">
            <x v="0"/>
          </reference>
          <reference field="3" count="1">
            <x v="15"/>
          </reference>
        </references>
      </pivotArea>
    </format>
    <format dxfId="42">
      <pivotArea dataOnly="0" labelOnly="1" outline="0" fieldPosition="0">
        <references count="4">
          <reference field="0" count="1" selected="0">
            <x v="11"/>
          </reference>
          <reference field="1" count="1" selected="0">
            <x v="0"/>
          </reference>
          <reference field="2" count="1" selected="0">
            <x v="0"/>
          </reference>
          <reference field="3" count="1">
            <x v="18"/>
          </reference>
        </references>
      </pivotArea>
    </format>
    <format dxfId="41">
      <pivotArea dataOnly="0" labelOnly="1" outline="0" fieldPosition="0">
        <references count="4">
          <reference field="0" count="1" selected="0">
            <x v="3"/>
          </reference>
          <reference field="1" count="1" selected="0">
            <x v="2"/>
          </reference>
          <reference field="2" count="1" selected="0">
            <x v="0"/>
          </reference>
          <reference field="3" count="1">
            <x v="21"/>
          </reference>
        </references>
      </pivotArea>
    </format>
    <format dxfId="40">
      <pivotArea dataOnly="0" labelOnly="1" outline="0" fieldPosition="0">
        <references count="4">
          <reference field="0" count="1" selected="0">
            <x v="4"/>
          </reference>
          <reference field="1" count="1" selected="0">
            <x v="0"/>
          </reference>
          <reference field="2" count="1" selected="0">
            <x v="1"/>
          </reference>
          <reference field="3" count="1">
            <x v="12"/>
          </reference>
        </references>
      </pivotArea>
    </format>
    <format dxfId="39">
      <pivotArea dataOnly="0" labelOnly="1" outline="0" fieldPosition="0">
        <references count="4">
          <reference field="0" count="1" selected="0">
            <x v="5"/>
          </reference>
          <reference field="1" count="1" selected="0">
            <x v="0"/>
          </reference>
          <reference field="2" count="1" selected="0">
            <x v="1"/>
          </reference>
          <reference field="3" count="1">
            <x v="13"/>
          </reference>
        </references>
      </pivotArea>
    </format>
    <format dxfId="38">
      <pivotArea dataOnly="0" labelOnly="1" outline="0" fieldPosition="0">
        <references count="4">
          <reference field="0" count="1" selected="0">
            <x v="8"/>
          </reference>
          <reference field="1" count="1" selected="0">
            <x v="0"/>
          </reference>
          <reference field="2" count="1" selected="0">
            <x v="1"/>
          </reference>
          <reference field="3" count="1">
            <x v="16"/>
          </reference>
        </references>
      </pivotArea>
    </format>
    <format dxfId="37">
      <pivotArea dataOnly="0" labelOnly="1" outline="0" fieldPosition="0">
        <references count="4">
          <reference field="0" count="1" selected="0">
            <x v="6"/>
          </reference>
          <reference field="1" count="1" selected="0">
            <x v="0"/>
          </reference>
          <reference field="2" count="1" selected="0">
            <x v="2"/>
          </reference>
          <reference field="3" count="1">
            <x v="14"/>
          </reference>
        </references>
      </pivotArea>
    </format>
    <format dxfId="36">
      <pivotArea dataOnly="0" labelOnly="1" outline="0" fieldPosition="0">
        <references count="4">
          <reference field="0" count="1" selected="0">
            <x v="9"/>
          </reference>
          <reference field="1" count="1" selected="0">
            <x v="0"/>
          </reference>
          <reference field="2" count="1" selected="0">
            <x v="2"/>
          </reference>
          <reference field="3" count="1">
            <x v="17"/>
          </reference>
        </references>
      </pivotArea>
    </format>
    <format dxfId="35">
      <pivotArea dataOnly="0" labelOnly="1" outline="0" fieldPosition="0">
        <references count="4">
          <reference field="0" count="1" selected="0">
            <x v="2"/>
          </reference>
          <reference field="1" count="1" selected="0">
            <x v="1"/>
          </reference>
          <reference field="2" count="1" selected="0">
            <x v="2"/>
          </reference>
          <reference field="3" count="1">
            <x v="20"/>
          </reference>
        </references>
      </pivotArea>
    </format>
    <format dxfId="34">
      <pivotArea dataOnly="0" labelOnly="1" outline="0" fieldPosition="0">
        <references count="4">
          <reference field="0" count="1" selected="0">
            <x v="10"/>
          </reference>
          <reference field="1" count="1" selected="0">
            <x v="0"/>
          </reference>
          <reference field="2" count="1" selected="0">
            <x v="3"/>
          </reference>
          <reference field="3" count="1">
            <x v="18"/>
          </reference>
        </references>
      </pivotArea>
    </format>
    <format dxfId="33">
      <pivotArea dataOnly="0" labelOnly="1" outline="0" fieldPosition="0">
        <references count="4">
          <reference field="0" count="1" selected="0">
            <x v="1"/>
          </reference>
          <reference field="1" count="1" selected="0">
            <x v="1"/>
          </reference>
          <reference field="2" count="1" selected="0">
            <x v="3"/>
          </reference>
          <reference field="3" count="1">
            <x v="19"/>
          </reference>
        </references>
      </pivotArea>
    </format>
    <format dxfId="32">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31">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30">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29">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28">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27">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26">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25">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24">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23">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22">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21">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 dxfId="20">
      <pivotArea dataOnly="0" labelOnly="1" outline="0" fieldPosition="0">
        <references count="6">
          <reference field="0" count="1" selected="0">
            <x v="0"/>
          </reference>
          <reference field="1" count="1" selected="0">
            <x v="0"/>
          </reference>
          <reference field="2" count="1" selected="0">
            <x v="0"/>
          </reference>
          <reference field="3" count="1" selected="0">
            <x v="11"/>
          </reference>
          <reference field="4" count="1" selected="0">
            <x v="11"/>
          </reference>
          <reference field="5" count="1">
            <x v="10"/>
          </reference>
        </references>
      </pivotArea>
    </format>
    <format dxfId="19">
      <pivotArea dataOnly="0" labelOnly="1" outline="0" fieldPosition="0">
        <references count="6">
          <reference field="0" count="1" selected="0">
            <x v="7"/>
          </reference>
          <reference field="1" count="1" selected="0">
            <x v="0"/>
          </reference>
          <reference field="2" count="1" selected="0">
            <x v="0"/>
          </reference>
          <reference field="3" count="1" selected="0">
            <x v="15"/>
          </reference>
          <reference field="4" count="1" selected="0">
            <x v="15"/>
          </reference>
          <reference field="5" count="1">
            <x v="5"/>
          </reference>
        </references>
      </pivotArea>
    </format>
    <format dxfId="18">
      <pivotArea dataOnly="0" labelOnly="1" outline="0" fieldPosition="0">
        <references count="6">
          <reference field="0" count="1" selected="0">
            <x v="11"/>
          </reference>
          <reference field="1" count="1" selected="0">
            <x v="0"/>
          </reference>
          <reference field="2" count="1" selected="0">
            <x v="0"/>
          </reference>
          <reference field="3" count="1" selected="0">
            <x v="18"/>
          </reference>
          <reference field="4" count="1" selected="0">
            <x v="19"/>
          </reference>
          <reference field="5" count="1">
            <x v="8"/>
          </reference>
        </references>
      </pivotArea>
    </format>
    <format dxfId="17">
      <pivotArea dataOnly="0" labelOnly="1" outline="0" fieldPosition="0">
        <references count="6">
          <reference field="0" count="1" selected="0">
            <x v="3"/>
          </reference>
          <reference field="1" count="1" selected="0">
            <x v="2"/>
          </reference>
          <reference field="2" count="1" selected="0">
            <x v="0"/>
          </reference>
          <reference field="3" count="1" selected="0">
            <x v="21"/>
          </reference>
          <reference field="4" count="1" selected="0">
            <x v="21"/>
          </reference>
          <reference field="5" count="1">
            <x v="7"/>
          </reference>
        </references>
      </pivotArea>
    </format>
    <format dxfId="16">
      <pivotArea dataOnly="0" labelOnly="1" outline="0" fieldPosition="0">
        <references count="6">
          <reference field="0" count="1" selected="0">
            <x v="4"/>
          </reference>
          <reference field="1" count="1" selected="0">
            <x v="0"/>
          </reference>
          <reference field="2" count="1" selected="0">
            <x v="1"/>
          </reference>
          <reference field="3" count="1" selected="0">
            <x v="12"/>
          </reference>
          <reference field="4" count="1" selected="0">
            <x v="12"/>
          </reference>
          <reference field="5" count="1">
            <x v="0"/>
          </reference>
        </references>
      </pivotArea>
    </format>
    <format dxfId="15">
      <pivotArea dataOnly="0" labelOnly="1" outline="0" fieldPosition="0">
        <references count="6">
          <reference field="0" count="1" selected="0">
            <x v="5"/>
          </reference>
          <reference field="1" count="1" selected="0">
            <x v="0"/>
          </reference>
          <reference field="2" count="1" selected="0">
            <x v="1"/>
          </reference>
          <reference field="3" count="1" selected="0">
            <x v="13"/>
          </reference>
          <reference field="4" count="1" selected="0">
            <x v="13"/>
          </reference>
          <reference field="5" count="1">
            <x v="9"/>
          </reference>
        </references>
      </pivotArea>
    </format>
    <format dxfId="14">
      <pivotArea dataOnly="0" labelOnly="1" outline="0" fieldPosition="0">
        <references count="6">
          <reference field="0" count="1" selected="0">
            <x v="8"/>
          </reference>
          <reference field="1" count="1" selected="0">
            <x v="0"/>
          </reference>
          <reference field="2" count="1" selected="0">
            <x v="1"/>
          </reference>
          <reference field="3" count="1" selected="0">
            <x v="16"/>
          </reference>
          <reference field="4" count="1" selected="0">
            <x v="16"/>
          </reference>
          <reference field="5" count="1">
            <x v="2"/>
          </reference>
        </references>
      </pivotArea>
    </format>
    <format dxfId="13">
      <pivotArea dataOnly="0" labelOnly="1" outline="0" fieldPosition="0">
        <references count="6">
          <reference field="0" count="1" selected="0">
            <x v="6"/>
          </reference>
          <reference field="1" count="1" selected="0">
            <x v="0"/>
          </reference>
          <reference field="2" count="1" selected="0">
            <x v="2"/>
          </reference>
          <reference field="3" count="1" selected="0">
            <x v="14"/>
          </reference>
          <reference field="4" count="1" selected="0">
            <x v="14"/>
          </reference>
          <reference field="5" count="1">
            <x v="1"/>
          </reference>
        </references>
      </pivotArea>
    </format>
    <format dxfId="12">
      <pivotArea dataOnly="0" labelOnly="1" outline="0" fieldPosition="0">
        <references count="6">
          <reference field="0" count="1" selected="0">
            <x v="9"/>
          </reference>
          <reference field="1" count="1" selected="0">
            <x v="0"/>
          </reference>
          <reference field="2" count="1" selected="0">
            <x v="2"/>
          </reference>
          <reference field="3" count="1" selected="0">
            <x v="17"/>
          </reference>
          <reference field="4" count="1" selected="0">
            <x v="17"/>
          </reference>
          <reference field="5" count="1">
            <x v="3"/>
          </reference>
        </references>
      </pivotArea>
    </format>
    <format dxfId="11">
      <pivotArea dataOnly="0" labelOnly="1" outline="0" fieldPosition="0">
        <references count="6">
          <reference field="0" count="1" selected="0">
            <x v="2"/>
          </reference>
          <reference field="1" count="1" selected="0">
            <x v="1"/>
          </reference>
          <reference field="2" count="1" selected="0">
            <x v="2"/>
          </reference>
          <reference field="3" count="1" selected="0">
            <x v="20"/>
          </reference>
          <reference field="4" count="1" selected="0">
            <x v="20"/>
          </reference>
          <reference field="5" count="1">
            <x v="6"/>
          </reference>
        </references>
      </pivotArea>
    </format>
    <format dxfId="10">
      <pivotArea dataOnly="0" labelOnly="1" outline="0" fieldPosition="0">
        <references count="6">
          <reference field="0" count="1" selected="0">
            <x v="10"/>
          </reference>
          <reference field="1" count="1" selected="0">
            <x v="0"/>
          </reference>
          <reference field="2" count="1" selected="0">
            <x v="3"/>
          </reference>
          <reference field="3" count="1" selected="0">
            <x v="18"/>
          </reference>
          <reference field="4" count="1" selected="0">
            <x v="18"/>
          </reference>
          <reference field="5" count="1">
            <x v="4"/>
          </reference>
        </references>
      </pivotArea>
    </format>
    <format dxfId="9">
      <pivotArea dataOnly="0" labelOnly="1" outline="0" fieldPosition="0">
        <references count="6">
          <reference field="0" count="1" selected="0">
            <x v="1"/>
          </reference>
          <reference field="1" count="1" selected="0">
            <x v="1"/>
          </reference>
          <reference field="2" count="1" selected="0">
            <x v="3"/>
          </reference>
          <reference field="3" count="1" selected="0">
            <x v="19"/>
          </reference>
          <reference field="4" count="1" selected="0">
            <x v="12"/>
          </reference>
          <reference field="5" count="1">
            <x v="5"/>
          </reference>
        </references>
      </pivotArea>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Detaliile temei pentru acasă, grupate după Instructor, apoi după Curs se actualizează automat de la tabelul Teme pentru acasă din foaia de lucru Programul temelor"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mă_pentru_acasă" xr10:uid="{00000000-0013-0000-FFFF-FFFF01000000}" sourceName="Temă pentru acasă">
  <pivotTables>
    <pivotTable tabId="3" name="PivotTableTeme"/>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Început_la" xr10:uid="{00000000-0013-0000-FFFF-FFFF02000000}" sourceName="Început la">
  <pivotTables>
    <pivotTable tabId="3" name="PivotTableTeme"/>
  </pivotTables>
  <data>
    <tabular pivotCacheId="3">
      <items count="22">
        <i x="3" s="1"/>
        <i x="8" s="1"/>
        <i x="5" s="1"/>
        <i x="0" s="1"/>
        <i x="10" s="1"/>
        <i x="4" s="1"/>
        <i x="6" s="1"/>
        <i x="1" s="1"/>
        <i x="2" s="1"/>
        <i x="9" s="1"/>
        <i x="7" s="1"/>
        <i x="20" s="1" nd="1"/>
        <i x="13" s="1" nd="1"/>
        <i x="11" s="1" nd="1"/>
        <i x="16" s="1" nd="1"/>
        <i x="14" s="1" nd="1"/>
        <i x="17" s="1" nd="1"/>
        <i x="12" s="1" nd="1"/>
        <i x="19" s="1" nd="1"/>
        <i x="18" s="1" nd="1"/>
        <i x="15" s="1" nd="1"/>
        <i x="2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rs" xr10:uid="{00000000-0013-0000-FFFF-FFFF03000000}" sourceName="Curs">
  <pivotTables>
    <pivotTable tabId="3" name="PivotTableTeme"/>
  </pivotTables>
  <data>
    <tabular pivotCacheId="3">
      <items count="3">
        <i x="0"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adent_la" xr10:uid="{00000000-0013-0000-FFFF-FFFF04000000}" sourceName="Scadent la">
  <pivotTables>
    <pivotTable tabId="3" name="PivotTableTeme"/>
  </pivotTables>
  <data>
    <tabular pivotCacheId="3">
      <items count="22">
        <i x="8" s="1"/>
        <i x="4" s="1"/>
        <i x="6" s="1"/>
        <i x="0" s="1"/>
        <i x="3" s="1"/>
        <i x="2" s="1"/>
        <i x="10" s="1"/>
        <i x="7" s="1"/>
        <i x="9" s="1"/>
        <i x="1" s="1"/>
        <i x="5" s="1"/>
        <i x="12" s="1" nd="1"/>
        <i x="21" s="1" nd="1"/>
        <i x="19" s="1" nd="1"/>
        <i x="13" s="1" nd="1"/>
        <i x="16" s="1" nd="1"/>
        <i x="14" s="1" nd="1"/>
        <i x="11" s="1" nd="1"/>
        <i x="17" s="1" nd="1"/>
        <i x="18" s="1" nd="1"/>
        <i x="20" s="1" nd="1"/>
        <i x="15"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es" xr10:uid="{00000000-0013-0000-FFFF-FFFF05000000}" sourceName="Progres">
  <pivotTables>
    <pivotTable tabId="3" name="PivotTableTeme"/>
  </pivotTables>
  <data>
    <tabular pivotCacheId="3">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mă pentru acasă" xr10:uid="{00000000-0014-0000-FFFF-FFFF01000000}" cache="Slicer_Temă_pentru_acasă" caption="Temă pentru acasă" style="Assignment detail Slicer" rowHeight="183600"/>
  <slicer name="Început la" xr10:uid="{00000000-0014-0000-FFFF-FFFF02000000}" cache="Slicer_Început_la" caption="Început la" style="Assignment detail Slicer" rowHeight="183600"/>
  <slicer name="Curs" xr10:uid="{00000000-0014-0000-FFFF-FFFF03000000}" cache="Slicer_Curs" caption="Curs" style="Assignment detail Slicer" rowHeight="183600"/>
  <slicer name="Scadent la" xr10:uid="{00000000-0014-0000-FFFF-FFFF04000000}" cache="Slicer_Scadent_la" caption="Scadent la" style="Assignment detail Slicer" rowHeight="183600"/>
  <slicer name="Progres" xr10:uid="{00000000-0014-0000-FFFF-FFFF05000000}" cache="Slicer_Progres" caption="Progres" style="Assignment detail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eme_pentru_acasă" displayName="Teme_pentru_acasă" ref="B5:H17">
  <autoFilter ref="B5:H17" xr:uid="{00000000-0009-0000-0100-000002000000}"/>
  <tableColumns count="7">
    <tableColumn id="2" xr3:uid="{00000000-0010-0000-0000-000002000000}" name="Temă pentru acasă" totalsRowLabel="Total"/>
    <tableColumn id="1" xr3:uid="{00000000-0010-0000-0000-000001000000}" name="Curs" dataDxfId="257" totalsRowDxfId="3"/>
    <tableColumn id="6" xr3:uid="{00000000-0010-0000-0000-000006000000}" name="Instructor" dataDxfId="256" totalsRowDxfId="4"/>
    <tableColumn id="4" xr3:uid="{00000000-0010-0000-0000-000004000000}" name="Început la" totalsRowDxfId="5" dataCellStyle="Dată"/>
    <tableColumn id="3" xr3:uid="{00000000-0010-0000-0000-000003000000}" name="Scadent la" totalsRowDxfId="6" dataCellStyle="Dată">
      <calculatedColumnFormula>TODAY()+(ROW(A1)*10)-25</calculatedColumnFormula>
    </tableColumn>
    <tableColumn id="5" xr3:uid="{00000000-0010-0000-0000-000005000000}" name="Progres" dataDxfId="255" totalsRowDxfId="7" dataCellStyle="Procent">
      <calculatedColumnFormula>Teme_pentru_acasă[[#This Row],[Procent]]</calculatedColumnFormula>
    </tableColumn>
    <tableColumn id="7" xr3:uid="{00000000-0010-0000-0000-000007000000}" name="Procent" totalsRowFunction="sum" dataDxfId="254" totalsRowDxfId="8" dataCellStyle="Procent"/>
  </tableColumns>
  <tableStyleInfo name="Programul temelor" showFirstColumn="0" showLastColumn="0" showRowStripes="1" showColumnStripes="0"/>
  <extLst>
    <ext xmlns:x14="http://schemas.microsoft.com/office/spreadsheetml/2009/9/main" uri="{504A1905-F514-4f6f-8877-14C23A59335A}">
      <x14:table altTextSummary="Introduceți tema pentru acasă, cursul, instructorul, data de început și data scadentă și procentul de finalizare în acest tabel. Bara de progres se actualizează automa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style="14" customWidth="1"/>
    <col min="2" max="2" width="48.7109375" style="14" customWidth="1"/>
    <col min="3" max="3" width="24.85546875" style="14" customWidth="1"/>
    <col min="4" max="4" width="24.42578125" style="14" customWidth="1"/>
    <col min="5" max="5" width="21.5703125" style="30" customWidth="1"/>
    <col min="6" max="6" width="12.7109375" style="30" customWidth="1"/>
    <col min="7" max="7" width="13.28515625" style="14" customWidth="1"/>
    <col min="8" max="8" width="11" style="14" customWidth="1"/>
    <col min="9" max="9" width="2.7109375" style="14" customWidth="1"/>
    <col min="10" max="10" width="3.7109375" style="14" customWidth="1"/>
    <col min="11" max="16384" width="9.140625" style="14"/>
  </cols>
  <sheetData>
    <row r="1" spans="2:8" ht="37.5" customHeight="1" x14ac:dyDescent="0.25">
      <c r="B1" s="12" t="s">
        <v>0</v>
      </c>
      <c r="C1" s="12"/>
      <c r="D1" s="13" t="s">
        <v>19</v>
      </c>
      <c r="E1" s="13"/>
      <c r="F1" s="13"/>
      <c r="G1" s="13"/>
      <c r="H1" s="13"/>
    </row>
    <row r="2" spans="2:8" ht="24.95" customHeight="1" x14ac:dyDescent="0.25">
      <c r="B2" s="12"/>
      <c r="C2" s="12"/>
      <c r="D2" s="15" t="s">
        <v>20</v>
      </c>
      <c r="E2" s="15"/>
      <c r="F2" s="16" t="s">
        <v>28</v>
      </c>
      <c r="G2" s="17" t="s">
        <v>30</v>
      </c>
      <c r="H2" s="18">
        <v>0.99</v>
      </c>
    </row>
    <row r="3" spans="2:8" ht="24.95" customHeight="1" x14ac:dyDescent="0.25">
      <c r="B3" s="19" t="s">
        <v>1</v>
      </c>
      <c r="C3" s="20">
        <v>2</v>
      </c>
      <c r="D3" s="20" t="s">
        <v>21</v>
      </c>
      <c r="E3" s="21"/>
      <c r="F3" s="22"/>
    </row>
    <row r="4" spans="2:8" ht="13.5" customHeight="1" x14ac:dyDescent="0.25">
      <c r="E4" s="22"/>
      <c r="F4" s="22"/>
    </row>
    <row r="5" spans="2:8" ht="30" customHeight="1" x14ac:dyDescent="0.25">
      <c r="B5" s="23" t="s">
        <v>2</v>
      </c>
      <c r="C5" s="23" t="s">
        <v>15</v>
      </c>
      <c r="D5" s="23" t="s">
        <v>22</v>
      </c>
      <c r="E5" s="24" t="s">
        <v>27</v>
      </c>
      <c r="F5" s="24" t="s">
        <v>29</v>
      </c>
      <c r="G5" s="23" t="s">
        <v>31</v>
      </c>
      <c r="H5" s="23" t="s">
        <v>32</v>
      </c>
    </row>
    <row r="6" spans="2:8" ht="30" customHeight="1" x14ac:dyDescent="0.25">
      <c r="B6" s="25" t="s">
        <v>3</v>
      </c>
      <c r="C6" s="26" t="s">
        <v>16</v>
      </c>
      <c r="D6" s="26" t="s">
        <v>23</v>
      </c>
      <c r="E6" s="27">
        <f ca="1">TODAY()-30</f>
        <v>43178</v>
      </c>
      <c r="F6" s="27">
        <f ca="1">TODAY()+30</f>
        <v>43238</v>
      </c>
      <c r="G6" s="28">
        <f>Teme_pentru_acasă[[#This Row],[Procent]]</f>
        <v>1</v>
      </c>
      <c r="H6" s="29">
        <v>1</v>
      </c>
    </row>
    <row r="7" spans="2:8" ht="30" customHeight="1" x14ac:dyDescent="0.25">
      <c r="B7" s="25" t="s">
        <v>4</v>
      </c>
      <c r="C7" s="26" t="s">
        <v>16</v>
      </c>
      <c r="D7" s="26" t="s">
        <v>24</v>
      </c>
      <c r="E7" s="27">
        <f ca="1">TODAY()-20</f>
        <v>43188</v>
      </c>
      <c r="F7" s="27">
        <f ca="1">TODAY()+60</f>
        <v>43268</v>
      </c>
      <c r="G7" s="28">
        <f>Teme_pentru_acasă[[#This Row],[Procent]]</f>
        <v>0.1</v>
      </c>
      <c r="H7" s="29">
        <v>0.1</v>
      </c>
    </row>
    <row r="8" spans="2:8" ht="30" customHeight="1" x14ac:dyDescent="0.25">
      <c r="B8" s="25" t="s">
        <v>5</v>
      </c>
      <c r="C8" s="26" t="s">
        <v>16</v>
      </c>
      <c r="D8" s="26" t="s">
        <v>24</v>
      </c>
      <c r="E8" s="27">
        <f ca="1">TODAY()-15</f>
        <v>43193</v>
      </c>
      <c r="F8" s="27">
        <f ca="1">TODAY()+42</f>
        <v>43250</v>
      </c>
      <c r="G8" s="28">
        <f>Teme_pentru_acasă[[#This Row],[Procent]]</f>
        <v>0.8</v>
      </c>
      <c r="H8" s="29">
        <v>0.8</v>
      </c>
    </row>
    <row r="9" spans="2:8" ht="30" customHeight="1" x14ac:dyDescent="0.25">
      <c r="B9" s="25" t="s">
        <v>6</v>
      </c>
      <c r="C9" s="26" t="s">
        <v>16</v>
      </c>
      <c r="D9" s="26" t="s">
        <v>25</v>
      </c>
      <c r="E9" s="27">
        <f ca="1">TODAY()-60</f>
        <v>43148</v>
      </c>
      <c r="F9" s="27">
        <f ca="1">TODAY()+40</f>
        <v>43248</v>
      </c>
      <c r="G9" s="28">
        <f>Teme_pentru_acasă[[#This Row],[Procent]]</f>
        <v>0.2</v>
      </c>
      <c r="H9" s="29">
        <v>0.2</v>
      </c>
    </row>
    <row r="10" spans="2:8" ht="30" customHeight="1" x14ac:dyDescent="0.25">
      <c r="B10" s="25" t="s">
        <v>7</v>
      </c>
      <c r="C10" s="26" t="s">
        <v>16</v>
      </c>
      <c r="D10" s="26" t="s">
        <v>23</v>
      </c>
      <c r="E10" s="27">
        <f ca="1">TODAY()-25</f>
        <v>43183</v>
      </c>
      <c r="F10" s="27">
        <f ca="1">TODAY()+20</f>
        <v>43228</v>
      </c>
      <c r="G10" s="28">
        <f>Teme_pentru_acasă[[#This Row],[Procent]]</f>
        <v>0.5</v>
      </c>
      <c r="H10" s="29">
        <v>0.5</v>
      </c>
    </row>
    <row r="11" spans="2:8" ht="30" customHeight="1" x14ac:dyDescent="0.25">
      <c r="B11" s="25" t="s">
        <v>8</v>
      </c>
      <c r="C11" s="26" t="s">
        <v>16</v>
      </c>
      <c r="D11" s="26" t="s">
        <v>24</v>
      </c>
      <c r="E11" s="27">
        <f ca="1">TODAY()-34</f>
        <v>43174</v>
      </c>
      <c r="F11" s="27">
        <f ca="1">TODAY()+80</f>
        <v>43288</v>
      </c>
      <c r="G11" s="28">
        <f>Teme_pentru_acasă[[#This Row],[Procent]]</f>
        <v>0.3</v>
      </c>
      <c r="H11" s="29">
        <v>0.3</v>
      </c>
    </row>
    <row r="12" spans="2:8" ht="30" customHeight="1" x14ac:dyDescent="0.25">
      <c r="B12" s="25" t="s">
        <v>9</v>
      </c>
      <c r="C12" s="26" t="s">
        <v>16</v>
      </c>
      <c r="D12" s="26" t="s">
        <v>25</v>
      </c>
      <c r="E12" s="27">
        <f ca="1">TODAY()-22</f>
        <v>43186</v>
      </c>
      <c r="F12" s="27">
        <f ca="1">TODAY()+24</f>
        <v>43232</v>
      </c>
      <c r="G12" s="28">
        <f>Teme_pentru_acasă[[#This Row],[Procent]]</f>
        <v>0.35</v>
      </c>
      <c r="H12" s="29">
        <v>0.35</v>
      </c>
    </row>
    <row r="13" spans="2:8" ht="30" customHeight="1" x14ac:dyDescent="0.25">
      <c r="B13" s="25" t="s">
        <v>10</v>
      </c>
      <c r="C13" s="26" t="s">
        <v>16</v>
      </c>
      <c r="D13" s="26" t="s">
        <v>26</v>
      </c>
      <c r="E13" s="27">
        <f ca="1">TODAY()-10</f>
        <v>43198</v>
      </c>
      <c r="F13" s="27">
        <f ca="1">TODAY()+50</f>
        <v>43258</v>
      </c>
      <c r="G13" s="28">
        <f>Teme_pentru_acasă[[#This Row],[Procent]]</f>
        <v>0.4</v>
      </c>
      <c r="H13" s="29">
        <v>0.4</v>
      </c>
    </row>
    <row r="14" spans="2:8" ht="30" customHeight="1" x14ac:dyDescent="0.25">
      <c r="B14" s="25" t="s">
        <v>11</v>
      </c>
      <c r="C14" s="26" t="s">
        <v>16</v>
      </c>
      <c r="D14" s="26" t="s">
        <v>23</v>
      </c>
      <c r="E14" s="27">
        <f ca="1">TODAY()-10</f>
        <v>43198</v>
      </c>
      <c r="F14" s="27">
        <f ca="1">TODAY()+18</f>
        <v>43226</v>
      </c>
      <c r="G14" s="28">
        <f>Teme_pentru_acasă[[#This Row],[Procent]]</f>
        <v>0.75</v>
      </c>
      <c r="H14" s="29">
        <v>0.75</v>
      </c>
    </row>
    <row r="15" spans="2:8" ht="30" customHeight="1" x14ac:dyDescent="0.25">
      <c r="B15" s="25" t="s">
        <v>12</v>
      </c>
      <c r="C15" s="26" t="s">
        <v>17</v>
      </c>
      <c r="D15" s="26" t="s">
        <v>26</v>
      </c>
      <c r="E15" s="27">
        <f ca="1">TODAY()-50</f>
        <v>43158</v>
      </c>
      <c r="F15" s="27">
        <f ca="1">TODAY()+60</f>
        <v>43268</v>
      </c>
      <c r="G15" s="28">
        <f>Teme_pentru_acasă[[#This Row],[Procent]]</f>
        <v>0.5</v>
      </c>
      <c r="H15" s="29">
        <v>0.5</v>
      </c>
    </row>
    <row r="16" spans="2:8" ht="30" customHeight="1" x14ac:dyDescent="0.25">
      <c r="B16" s="25" t="s">
        <v>13</v>
      </c>
      <c r="C16" s="26" t="s">
        <v>17</v>
      </c>
      <c r="D16" s="26" t="s">
        <v>25</v>
      </c>
      <c r="E16" s="27">
        <f ca="1">TODAY()-13</f>
        <v>43195</v>
      </c>
      <c r="F16" s="27">
        <f ca="1">TODAY()+55</f>
        <v>43263</v>
      </c>
      <c r="G16" s="28">
        <f>Teme_pentru_acasă[[#This Row],[Procent]]</f>
        <v>0.55000000000000004</v>
      </c>
      <c r="H16" s="29">
        <v>0.55000000000000004</v>
      </c>
    </row>
    <row r="17" spans="2:8" ht="30" customHeight="1" x14ac:dyDescent="0.25">
      <c r="B17" s="25" t="s">
        <v>14</v>
      </c>
      <c r="C17" s="26" t="s">
        <v>18</v>
      </c>
      <c r="D17" s="26" t="s">
        <v>23</v>
      </c>
      <c r="E17" s="27">
        <f ca="1">TODAY()-28</f>
        <v>43180</v>
      </c>
      <c r="F17" s="27">
        <f ca="1">TODAY()+44</f>
        <v>43252</v>
      </c>
      <c r="G17" s="28">
        <f>Teme_pentru_acasă[[#This Row],[Procent]]</f>
        <v>0.6</v>
      </c>
      <c r="H17" s="29">
        <v>0.6</v>
      </c>
    </row>
  </sheetData>
  <mergeCells count="3">
    <mergeCell ref="D2:E2"/>
    <mergeCell ref="B1:C2"/>
    <mergeCell ref="D1:H1"/>
  </mergeCells>
  <conditionalFormatting sqref="B6:H17">
    <cfRule type="expression" dxfId="2" priority="2" stopIfTrue="1">
      <formula>$G6=1</formula>
    </cfRule>
    <cfRule type="expression" dxfId="1" priority="3" stopIfTrue="1">
      <formula>(EvidențiereRegulă)*($F6&lt;=TODAY()+VerificareDată)*($F6&gt;=TODAY())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0" priority="5">
      <formula>$D$3="Fără Evidențiere"</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ctați intervalul din listă. Selectați ANULARE, apăsați ALT+SĂGEATĂ ÎN JOS pentru opțiuni, apoi TASTA SĂGEATĂ ÎN JOS și ENTER pentru a selecta" prompt="Selectați intervalul pentru temele pentru acasă scadente evidențiat în această celulă. Apăsați ALT+SĂGEATĂ ÎN JOS pentru a deschide lista verticală, apoi apăsați pe SĂGEATĂ ÎN JOS și ENTER pentru efectua selecția" sqref="D3" xr:uid="{00000000-0002-0000-0000-000000000000}">
      <formula1>"FĂRĂ EVIDENȚIERE,ZILE,SĂPTĂMÂNI,LUNI"</formula1>
    </dataValidation>
    <dataValidation type="list" errorStyle="warning" allowBlank="1" showInputMessage="1" showErrorMessage="1" error="Selectați valoarea intervalului din listă. Selectați ANULARE, apăsați ALT+SĂGEATĂ ÎN JOS pentru opțiuni, apoi TASTA SĂGEATĂ ÎN JOS și ENTER pentru a selecta" prompt="Selectați valoarea intervalului pentru temele pentru acasă scadente evidențiat în această celulă. Apăsați ALT+SĂGEATĂ ÎN JOS pentru a deschide lista verticală, apoi apăsați pe SĂGEATĂ ÎN JOS și ENTER pentru efectua selecția" sqref="C3" xr:uid="{00000000-0002-0000-0000-000001000000}">
      <formula1>"1,2,3,4,5,6,7,8,9,10,11,12,13,14,15,16,17,18,19,20,21,22,23,24,25,26,27,28,29,30"</formula1>
    </dataValidation>
    <dataValidation allowBlank="1" showInputMessage="1" showErrorMessage="1" prompt="Introduceți Temă pentru acasă în această coloană, sub acest titlu. Utilizați filtrele de titluri pentru a găsi anumite intrări" sqref="B5" xr:uid="{00000000-0002-0000-0000-000002000000}"/>
    <dataValidation allowBlank="1" showInputMessage="1" showErrorMessage="1" prompt="Introduceți Curs în această coloană, sub acest titlu" sqref="C5" xr:uid="{00000000-0002-0000-0000-000003000000}"/>
    <dataValidation allowBlank="1" showInputMessage="1" showErrorMessage="1" prompt="Introduceți Instructor în această coloană, sub acest titlu" sqref="D5" xr:uid="{00000000-0002-0000-0000-000004000000}"/>
    <dataValidation allowBlank="1" showInputMessage="1" showErrorMessage="1" prompt="Introduceți Început la data în această coloană sub acest titlu" sqref="E5" xr:uid="{00000000-0002-0000-0000-000005000000}"/>
    <dataValidation allowBlank="1" showInputMessage="1" showErrorMessage="1" prompt="Introduceți Scadent la data în această coloană sub acest titlu" sqref="F5" xr:uid="{00000000-0002-0000-0000-000006000000}"/>
    <dataValidation allowBlank="1" showInputMessage="1" showErrorMessage="1" prompt="O bară de progres se actualizează automat în această coloană, sub acest titlu" sqref="G5" xr:uid="{00000000-0002-0000-0000-000007000000}"/>
    <dataValidation allowBlank="1" showInputMessage="1" showErrorMessage="1" prompt="Introduceți Procentul de finalizare în această coloană, sub acest titlu" sqref="H5" xr:uid="{00000000-0002-0000-0000-000008000000}"/>
    <dataValidation allowBlank="1" showInputMessage="1" showErrorMessage="1" prompt="Selectați criteriile pentru temele pentru acasă scadente în celulele C3 și D3, la dreapta" sqref="B3" xr:uid="{00000000-0002-0000-0000-000009000000}"/>
    <dataValidation allowBlank="1" showInputMessage="1" showErrorMessage="1" prompt="Titlul acestei foi de lucru se află în această celulă. Legenda barei colorate cu gradul de finalizare se află în celulele F2-H2. Linkul de navigare la foaia de lucru Detaliile temelor se află în celula D1" sqref="B1:C2" xr:uid="{00000000-0002-0000-0000-00000A000000}"/>
    <dataValidation allowBlank="1" showInputMessage="1" showErrorMessage="1" prompt="Legenda barei colorate cu gradul de finalizare se află în celulele din dreapta. Barele colorate sunt actualizate automat în coloana Progres din tabelul Temă pentru acasă" sqref="D2:E2" xr:uid="{00000000-0002-0000-0000-00000B000000}"/>
    <dataValidation allowBlank="1" showInputMessage="1" showErrorMessage="1" prompt="Creați un Program al activităților în acest registru de lucru. Introduceți detaliile în tabelul Teme pentru acasă, începând de la celula B5 din această foaie de lucru" sqref="A1" xr:uid="{00000000-0002-0000-0000-00000C000000}"/>
    <dataValidation allowBlank="1" showInputMessage="1" showErrorMessage="1" prompt="Un progres al temelor pentru acasă mai mare sau egal cu 0%, dar sub 40 de procente va fi evidențiat prin culori RGB - R (roșu) =123, G (verde) = 209, B (albastru) = 255" sqref="F2" xr:uid="{00000000-0002-0000-0000-00000D000000}"/>
    <dataValidation allowBlank="1" showInputMessage="1" showErrorMessage="1" prompt="Un progres al temelor pentru acasă mai mare de 40%, dar sub 75% va fi evidențiat prin culori RGB - R (roșu) =188, G (verde) = 222, B (albastru) = 182" sqref="G2" xr:uid="{00000000-0002-0000-0000-00000E000000}"/>
    <dataValidation allowBlank="1" showInputMessage="1" showErrorMessage="1" prompt="Un progres al temelor pentru acasă mai mare de 75%, dar sub 99% va fi evidențiat prin culori RGB - R (roșu) =254, G (verde) = 198, B (albastru) = 11" sqref="H2" xr:uid="{00000000-0002-0000-0000-00000F000000}"/>
    <dataValidation allowBlank="1" showInputMessage="1" showErrorMessage="1" prompt="Linkul de navigare la foaia de lucru Detaliile temelor" sqref="D1" xr:uid="{00000000-0002-0000-0000-000010000000}"/>
  </dataValidations>
  <hyperlinks>
    <hyperlink ref="D1:H1" location="'Detaliile temelor'!A1" tooltip="Selectați pentru a naviga la foaia de lucru Detaliile temelor" display="DETALIILE TEMELOR &gt;" xr:uid="{00000000-0004-0000-0000-000000000000}"/>
  </hyperlink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3" customWidth="1"/>
    <col min="2" max="2" width="19" style="1" customWidth="1"/>
    <col min="3" max="3" width="26.140625" style="6" customWidth="1"/>
    <col min="4" max="4" width="23.5703125" style="5" customWidth="1"/>
    <col min="5" max="6" width="16.28515625" style="4" customWidth="1"/>
    <col min="7" max="7" width="13.85546875" style="4" customWidth="1"/>
    <col min="8" max="8" width="2.5703125" customWidth="1"/>
    <col min="9" max="13" width="10.5703125" customWidth="1"/>
    <col min="15" max="15" width="2.7109375" customWidth="1"/>
  </cols>
  <sheetData>
    <row r="1" spans="1:15" ht="37.5" customHeight="1" x14ac:dyDescent="0.25">
      <c r="A1"/>
      <c r="B1" s="8" t="s">
        <v>33</v>
      </c>
      <c r="C1" s="8"/>
      <c r="D1" s="8"/>
      <c r="E1" s="8"/>
      <c r="F1" s="8"/>
      <c r="G1" s="8"/>
      <c r="H1" s="8"/>
      <c r="I1" s="8"/>
      <c r="J1" s="8"/>
      <c r="K1" s="8"/>
      <c r="L1" s="9" t="s">
        <v>40</v>
      </c>
      <c r="M1" s="9"/>
      <c r="N1" s="9"/>
    </row>
    <row r="2" spans="1:15" ht="50.1" customHeight="1" x14ac:dyDescent="0.25">
      <c r="A2"/>
      <c r="B2" s="11" t="s">
        <v>34</v>
      </c>
      <c r="C2" s="11"/>
      <c r="D2" s="11"/>
      <c r="E2" s="11"/>
      <c r="F2" s="11"/>
      <c r="G2" s="11"/>
      <c r="H2" s="11"/>
      <c r="I2" s="11"/>
      <c r="J2" s="11"/>
      <c r="K2" s="11"/>
      <c r="L2" s="11"/>
      <c r="M2" s="11"/>
      <c r="N2" s="11"/>
      <c r="O2" s="11"/>
    </row>
    <row r="3" spans="1:15" ht="23.25" x14ac:dyDescent="0.25">
      <c r="A3" s="2"/>
      <c r="B3" s="31" t="s">
        <v>22</v>
      </c>
      <c r="C3" s="32" t="s">
        <v>15</v>
      </c>
      <c r="D3" s="32" t="s">
        <v>2</v>
      </c>
      <c r="E3" s="32" t="s">
        <v>27</v>
      </c>
      <c r="F3" s="32" t="s">
        <v>29</v>
      </c>
      <c r="G3" s="32" t="s">
        <v>31</v>
      </c>
      <c r="I3" s="10" t="s">
        <v>36</v>
      </c>
      <c r="J3" s="10"/>
      <c r="K3" s="10" t="s">
        <v>38</v>
      </c>
      <c r="L3" s="10"/>
      <c r="M3" s="10" t="s">
        <v>41</v>
      </c>
      <c r="N3" s="10"/>
      <c r="O3" s="10"/>
    </row>
    <row r="4" spans="1:15" ht="15.75" x14ac:dyDescent="0.25">
      <c r="B4" s="33" t="s">
        <v>23</v>
      </c>
      <c r="C4" s="34" t="s">
        <v>16</v>
      </c>
      <c r="D4" s="35" t="s">
        <v>3</v>
      </c>
      <c r="E4" s="36">
        <v>43178</v>
      </c>
      <c r="F4" s="36">
        <v>43238</v>
      </c>
      <c r="G4" s="37">
        <v>1</v>
      </c>
      <c r="I4" s="10"/>
      <c r="J4" s="10"/>
      <c r="K4" s="10"/>
      <c r="L4" s="10"/>
      <c r="M4" s="10"/>
      <c r="N4" s="10"/>
      <c r="O4" s="10"/>
    </row>
    <row r="5" spans="1:15" ht="15.75" x14ac:dyDescent="0.25">
      <c r="B5" s="38"/>
      <c r="C5" s="39"/>
      <c r="D5" s="35" t="s">
        <v>7</v>
      </c>
      <c r="E5" s="36">
        <v>43183</v>
      </c>
      <c r="F5" s="36">
        <v>43228</v>
      </c>
      <c r="G5" s="37">
        <v>0.5</v>
      </c>
      <c r="I5" s="10"/>
      <c r="J5" s="10"/>
      <c r="K5" s="10"/>
      <c r="L5" s="10"/>
      <c r="M5" s="10"/>
      <c r="N5" s="10"/>
      <c r="O5" s="10"/>
    </row>
    <row r="6" spans="1:15" ht="15.75" x14ac:dyDescent="0.25">
      <c r="B6" s="38"/>
      <c r="C6" s="39"/>
      <c r="D6" s="35" t="s">
        <v>11</v>
      </c>
      <c r="E6" s="36">
        <v>43198</v>
      </c>
      <c r="F6" s="36">
        <v>43226</v>
      </c>
      <c r="G6" s="37">
        <v>0.75</v>
      </c>
      <c r="I6" s="10"/>
      <c r="J6" s="10"/>
      <c r="K6" s="10"/>
      <c r="L6" s="10"/>
      <c r="M6" s="10"/>
      <c r="N6" s="10"/>
      <c r="O6" s="10"/>
    </row>
    <row r="7" spans="1:15" ht="15.75" x14ac:dyDescent="0.25">
      <c r="B7" s="38"/>
      <c r="C7" s="35" t="s">
        <v>18</v>
      </c>
      <c r="D7" s="35" t="s">
        <v>14</v>
      </c>
      <c r="E7" s="36">
        <v>43180</v>
      </c>
      <c r="F7" s="36">
        <v>43252</v>
      </c>
      <c r="G7" s="37">
        <v>0.6</v>
      </c>
      <c r="I7" s="10"/>
      <c r="J7" s="10"/>
      <c r="K7" s="10"/>
      <c r="L7" s="10"/>
      <c r="M7" s="10"/>
      <c r="N7" s="10"/>
      <c r="O7" s="10"/>
    </row>
    <row r="8" spans="1:15" ht="15.75" x14ac:dyDescent="0.25">
      <c r="B8" s="33" t="s">
        <v>24</v>
      </c>
      <c r="C8" s="34" t="s">
        <v>16</v>
      </c>
      <c r="D8" s="35" t="s">
        <v>4</v>
      </c>
      <c r="E8" s="36">
        <v>43188</v>
      </c>
      <c r="F8" s="36">
        <v>43268</v>
      </c>
      <c r="G8" s="37">
        <v>0.1</v>
      </c>
      <c r="I8" s="10"/>
      <c r="J8" s="10"/>
      <c r="K8" s="10"/>
      <c r="L8" s="10"/>
      <c r="M8" s="10"/>
      <c r="N8" s="10"/>
      <c r="O8" s="10"/>
    </row>
    <row r="9" spans="1:15" ht="15.75" x14ac:dyDescent="0.25">
      <c r="B9" s="38"/>
      <c r="C9" s="39"/>
      <c r="D9" s="35" t="s">
        <v>5</v>
      </c>
      <c r="E9" s="36">
        <v>43193</v>
      </c>
      <c r="F9" s="36">
        <v>43250</v>
      </c>
      <c r="G9" s="37">
        <v>0.8</v>
      </c>
      <c r="I9" s="10"/>
      <c r="J9" s="10"/>
      <c r="K9" s="10"/>
      <c r="L9" s="10"/>
      <c r="M9" s="10"/>
      <c r="N9" s="10"/>
      <c r="O9" s="10"/>
    </row>
    <row r="10" spans="1:15" ht="15.75" x14ac:dyDescent="0.25">
      <c r="B10" s="38"/>
      <c r="C10" s="39"/>
      <c r="D10" s="35" t="s">
        <v>8</v>
      </c>
      <c r="E10" s="36">
        <v>43174</v>
      </c>
      <c r="F10" s="36">
        <v>43288</v>
      </c>
      <c r="G10" s="37">
        <v>0.3</v>
      </c>
      <c r="I10" s="10"/>
      <c r="J10" s="10"/>
      <c r="K10" s="10"/>
      <c r="L10" s="10"/>
      <c r="M10" s="10"/>
      <c r="N10" s="10"/>
      <c r="O10" s="10"/>
    </row>
    <row r="11" spans="1:15" ht="15.75" x14ac:dyDescent="0.25">
      <c r="B11" s="33" t="s">
        <v>25</v>
      </c>
      <c r="C11" s="39" t="s">
        <v>16</v>
      </c>
      <c r="D11" s="35" t="s">
        <v>6</v>
      </c>
      <c r="E11" s="36">
        <v>43148</v>
      </c>
      <c r="F11" s="36">
        <v>43248</v>
      </c>
      <c r="G11" s="37">
        <v>0.2</v>
      </c>
      <c r="I11" s="10"/>
      <c r="J11" s="10"/>
      <c r="K11" s="10"/>
      <c r="L11" s="10"/>
      <c r="M11" s="10"/>
      <c r="N11" s="10"/>
      <c r="O11" s="10"/>
    </row>
    <row r="12" spans="1:15" ht="15.75" x14ac:dyDescent="0.25">
      <c r="B12" s="38"/>
      <c r="C12" s="39"/>
      <c r="D12" s="35" t="s">
        <v>9</v>
      </c>
      <c r="E12" s="36">
        <v>43186</v>
      </c>
      <c r="F12" s="36">
        <v>43232</v>
      </c>
      <c r="G12" s="37">
        <v>0.35</v>
      </c>
      <c r="I12" s="10"/>
      <c r="J12" s="10"/>
      <c r="K12" s="10"/>
      <c r="L12" s="10"/>
      <c r="M12" s="10"/>
      <c r="N12" s="10"/>
      <c r="O12" s="10"/>
    </row>
    <row r="13" spans="1:15" ht="15.75" x14ac:dyDescent="0.25">
      <c r="B13" s="38"/>
      <c r="C13" s="35" t="s">
        <v>17</v>
      </c>
      <c r="D13" s="35" t="s">
        <v>13</v>
      </c>
      <c r="E13" s="36">
        <v>43195</v>
      </c>
      <c r="F13" s="36">
        <v>43263</v>
      </c>
      <c r="G13" s="37">
        <v>0.55000000000000004</v>
      </c>
      <c r="I13" s="10" t="s">
        <v>37</v>
      </c>
      <c r="J13" s="10"/>
      <c r="K13" s="10" t="s">
        <v>39</v>
      </c>
      <c r="L13" s="10"/>
    </row>
    <row r="14" spans="1:15" ht="15.75" x14ac:dyDescent="0.25">
      <c r="B14" s="33" t="s">
        <v>26</v>
      </c>
      <c r="C14" s="35" t="s">
        <v>16</v>
      </c>
      <c r="D14" s="35" t="s">
        <v>10</v>
      </c>
      <c r="E14" s="36">
        <v>43198</v>
      </c>
      <c r="F14" s="36">
        <v>43258</v>
      </c>
      <c r="G14" s="37">
        <v>0.4</v>
      </c>
      <c r="K14" s="7"/>
      <c r="L14" s="7"/>
    </row>
    <row r="15" spans="1:15" ht="15.75" x14ac:dyDescent="0.25">
      <c r="B15" s="38"/>
      <c r="C15" s="35" t="s">
        <v>17</v>
      </c>
      <c r="D15" s="35" t="s">
        <v>12</v>
      </c>
      <c r="E15" s="36">
        <v>43158</v>
      </c>
      <c r="F15" s="36">
        <v>43268</v>
      </c>
      <c r="G15" s="37">
        <v>0.5</v>
      </c>
      <c r="I15" s="7"/>
      <c r="J15" s="7"/>
      <c r="K15" s="7"/>
      <c r="L15" s="7"/>
    </row>
    <row r="16" spans="1:15" ht="30" customHeight="1" x14ac:dyDescent="0.25">
      <c r="B16"/>
      <c r="C16"/>
      <c r="D16"/>
      <c r="E16"/>
      <c r="F16"/>
      <c r="G16"/>
      <c r="I16" s="7"/>
      <c r="J16" s="7"/>
      <c r="K16" s="7"/>
      <c r="L16" s="7"/>
    </row>
    <row r="17" spans="2:12" ht="30" customHeight="1" x14ac:dyDescent="0.25">
      <c r="B17"/>
      <c r="C17"/>
      <c r="D17"/>
      <c r="E17"/>
      <c r="F17"/>
      <c r="G17"/>
      <c r="I17" s="7"/>
      <c r="J17" s="7"/>
      <c r="K17" s="7"/>
      <c r="L17" s="7"/>
    </row>
    <row r="18" spans="2:12" ht="30" customHeight="1" x14ac:dyDescent="0.25">
      <c r="B18"/>
      <c r="C18"/>
      <c r="D18"/>
      <c r="E18"/>
      <c r="F18"/>
      <c r="G18"/>
      <c r="I18" s="7"/>
      <c r="J18" s="7"/>
      <c r="K18" s="7"/>
      <c r="L18" s="7"/>
    </row>
    <row r="19" spans="2:12" ht="30" customHeight="1" x14ac:dyDescent="0.25">
      <c r="I19" s="7"/>
      <c r="J19" s="7"/>
      <c r="K19" s="7"/>
      <c r="L19" s="7"/>
    </row>
    <row r="20" spans="2:12" ht="30" customHeight="1" x14ac:dyDescent="0.25">
      <c r="I20" s="7"/>
      <c r="J20" s="7"/>
      <c r="K20" s="7"/>
      <c r="L20" s="7"/>
    </row>
    <row r="21" spans="2:12" ht="30" customHeight="1" x14ac:dyDescent="0.25">
      <c r="F21" s="4" t="s">
        <v>35</v>
      </c>
      <c r="I21" s="7"/>
      <c r="J21" s="7"/>
      <c r="K21" s="7"/>
      <c r="L21" s="7"/>
    </row>
    <row r="22" spans="2:12" ht="30" customHeight="1" x14ac:dyDescent="0.25">
      <c r="I22" s="7"/>
      <c r="J22" s="7"/>
      <c r="K22" s="7"/>
      <c r="L22" s="7"/>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dataValidations count="3">
    <dataValidation allowBlank="1" showInputMessage="1" showErrorMessage="1" prompt="Detaliile temei pentru acasă sunt actualizate automat în raportul Pivot Table din această foaie de lucru. Linkul de navigare la foaia de lucru Programul temelor se află în celula L1" sqref="A1" xr:uid="{00000000-0002-0000-0100-000000000000}"/>
    <dataValidation allowBlank="1" showInputMessage="1" showErrorMessage="1" prompt="Titlul se află în această celulă. Linkul de navigare la foaia de lucru Programul temelor se află în celula de la dreapta. Instrucțiunile se află în celula de mai jos" sqref="B1:K1" xr:uid="{00000000-0002-0000-0100-000001000000}"/>
    <dataValidation allowBlank="1" showInputMessage="1" showErrorMessage="1" prompt="Linkul de navigare la foaia de lucru Programul temelor se află în această celulă" sqref="L1:N1" xr:uid="{00000000-0002-0000-0100-000002000000}"/>
  </dataValidations>
  <hyperlinks>
    <hyperlink ref="L1:N1" location="'Programul temelor'!A1" tooltip="Selectați pentru a naviga la foaia de lucru Programul temelor" display="&lt; PROGRAMUL TEMELOR" xr:uid="{00000000-0004-0000-0100-000000000000}"/>
  </hyperlinks>
  <printOptions horizontalCentered="1"/>
  <pageMargins left="0.23622047244094491" right="0.23622047244094491" top="0.74803149606299213" bottom="0.74803149606299213" header="0.31496062992125984" footer="0.31496062992125984"/>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3</vt:i4>
      </vt:variant>
    </vt:vector>
  </HeadingPairs>
  <TitlesOfParts>
    <vt:vector size="5" baseType="lpstr">
      <vt:lpstr>Programul temelor</vt:lpstr>
      <vt:lpstr>Detaliile temelor</vt:lpstr>
      <vt:lpstr>'Detaliile temelor'!Imprimare_titluri</vt:lpstr>
      <vt:lpstr>'Programul temelor'!Imprimare_titluri</vt:lpstr>
      <vt:lpstr>'Detaliile temelor'!Zona_de_imprimat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2018-04-18T02:45:36Z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