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1.xml" ContentType="application/xml"/>
  <Override PartName="/customXml/itemProps11.xml" ContentType="application/vnd.openxmlformats-officedocument.customXmlProperties+xml"/>
  <Override PartName="/xl/worksheets/sheet31.xml" ContentType="application/vnd.openxmlformats-officedocument.spreadsheetml.workshee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1.xml" ContentType="application/vnd.openxmlformats-officedocument.spreadsheetml.table+xml"/>
  <Override PartName="/xl/worksheets/sheet13.xml" ContentType="application/vnd.openxmlformats-officedocument.spreadsheetml.worksheet+xml"/>
  <Override PartName="/xl/tables/table12.xml" ContentType="application/vnd.openxmlformats-officedocument.spreadsheetml.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2.xml" ContentType="application/xml"/>
  <Override PartName="/customXml/itemProps32.xml" ContentType="application/vnd.openxmlformats-officedocument.customXmlProperties+xml"/>
  <Override PartName="/xl/theme/theme11.xml" ContentType="application/vnd.openxmlformats-officedocument.theme+xml"/>
  <Override PartName="/customXml/item23.xml" ContentType="application/xml"/>
  <Override PartName="/customXml/itemProps2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04"/>
  <workbookPr filterPrivacy="1" codeName="ThisWorkbook"/>
  <xr:revisionPtr revIDLastSave="0" documentId="13_ncr:1_{7F7F927F-5C74-4E47-A815-3764174D5C9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ados Oportunidades Potenciais" sheetId="2" r:id="rId1"/>
    <sheet name="Vendas Ponderadas " sheetId="3" r:id="rId2"/>
    <sheet name="Previsão Ponderada Mensal" sheetId="4" r:id="rId3"/>
  </sheets>
  <definedNames>
    <definedName name="_xlnm._FilterDatabase" localSheetId="0">'Dados Oportunidades Potenciais'!$I$5:$I$8</definedName>
    <definedName name="DataDeRegisto">'Dados Oportunidades Potenciais'!$B$3</definedName>
    <definedName name="EntradaMaisRecente">MIN(ROW(DadosOportunidadesPotenciais[]))+ROWS(DadosOportunidadesPotenciais[])-1</definedName>
    <definedName name="Linha_inicial">MIN(ROW(DadosOportunidadesPotenciais[]))+1</definedName>
    <definedName name="Nome_da_Empresa">'Dados Oportunidades Potenciais'!$B$1</definedName>
    <definedName name="RegiãoDeTítuloDeLinha1..N22">'Vendas Ponderadas '!$B$21</definedName>
    <definedName name="Título1">DadosOportunidadesPotenciais[[#Headers],[Nome da Oportunidade Potencial]]</definedName>
    <definedName name="Título2">VendasPonderadas[[#Headers],[Nome da oportunidade potencial]]</definedName>
    <definedName name="_xlnm.Print_Titles" localSheetId="0">'Dados Oportunidades Potenciais'!$5:$5</definedName>
    <definedName name="_xlnm.Print_Titles" localSheetId="1">'Vendas Ponderadas 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3" l="1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L4" i="3"/>
  <c r="I4" i="2"/>
  <c r="J8" i="2"/>
  <c r="J7" i="2"/>
  <c r="J6" i="2"/>
  <c r="N6" i="3" l="1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1" i="4" l="1"/>
  <c r="B1" i="3"/>
  <c r="B3" i="2" l="1"/>
  <c r="B3" i="3" s="1"/>
  <c r="G9" i="2"/>
  <c r="G20" i="3" l="1"/>
  <c r="F20" i="3"/>
  <c r="J20" i="3"/>
  <c r="K20" i="3"/>
  <c r="I20" i="3"/>
  <c r="L20" i="3"/>
  <c r="M20" i="3"/>
  <c r="H20" i="3"/>
  <c r="D20" i="3"/>
  <c r="E20" i="3"/>
  <c r="C20" i="3"/>
  <c r="C21" i="3" s="1"/>
  <c r="J9" i="2"/>
  <c r="D21" i="3" l="1"/>
  <c r="E21" i="3" s="1"/>
  <c r="F21" i="3" s="1"/>
  <c r="G21" i="3" s="1"/>
  <c r="H21" i="3" s="1"/>
  <c r="I21" i="3" s="1"/>
  <c r="J21" i="3" s="1"/>
  <c r="K21" i="3" s="1"/>
  <c r="L21" i="3" s="1"/>
  <c r="M21" i="3" s="1"/>
  <c r="N20" i="3"/>
  <c r="N21" i="3" l="1"/>
</calcChain>
</file>

<file path=xl/sharedStrings.xml><?xml version="1.0" encoding="utf-8"?>
<sst xmlns="http://schemas.openxmlformats.org/spreadsheetml/2006/main" count="41" uniqueCount="39">
  <si>
    <t>Nome da Empresa</t>
  </si>
  <si>
    <t>Registo Detalhado de Oportunidades Potenciais</t>
  </si>
  <si>
    <t>Nome da Oportunidade Potencial</t>
  </si>
  <si>
    <t>A. Datum Corporation</t>
  </si>
  <si>
    <t>Adventure Works</t>
  </si>
  <si>
    <t>Alpine Ski House</t>
  </si>
  <si>
    <t>Total</t>
  </si>
  <si>
    <t>Contacto da Oportunidade Potencial</t>
  </si>
  <si>
    <t>Oportunidade Potencial 
Origem</t>
  </si>
  <si>
    <t>Oportunidade Potencial 
Região</t>
  </si>
  <si>
    <t>Oportunidade Potencial 
Tipo</t>
  </si>
  <si>
    <t>Estratégico(a)</t>
  </si>
  <si>
    <t>Estratégica</t>
  </si>
  <si>
    <t>Tática</t>
  </si>
  <si>
    <t>Oportunidade Potencial</t>
  </si>
  <si>
    <t>Possibilidade 
de Venda</t>
  </si>
  <si>
    <t>Previsão 
Fechar</t>
  </si>
  <si>
    <t>Janeiro</t>
  </si>
  <si>
    <t>Fevereiro</t>
  </si>
  <si>
    <t>Março</t>
  </si>
  <si>
    <t>CONFIDENCIAL</t>
  </si>
  <si>
    <t>Ponderada 
Previsão</t>
  </si>
  <si>
    <t>Nome da oportunidade potencial</t>
  </si>
  <si>
    <t>Total Acumulado</t>
  </si>
  <si>
    <t>Janeiro 
Previsão</t>
  </si>
  <si>
    <t>Fevereiro 
Previsão</t>
  </si>
  <si>
    <t>Março 
Previsão</t>
  </si>
  <si>
    <t>Abril 
Previsão</t>
  </si>
  <si>
    <t>Maio 
Previsão</t>
  </si>
  <si>
    <t>Junho 
Previsão</t>
  </si>
  <si>
    <t>Agosto 
Previsão</t>
  </si>
  <si>
    <t>Setembro 
Previsão</t>
  </si>
  <si>
    <t>Outubro 
Previsão</t>
  </si>
  <si>
    <t>Novembro 
Previsão</t>
  </si>
  <si>
    <t>Dezembro 
Previsão</t>
  </si>
  <si>
    <t>Previsão Ponderada Mensal</t>
  </si>
  <si>
    <t xml:space="preserve"> </t>
  </si>
  <si>
    <t xml:space="preserve">Vendas Ponderadas </t>
  </si>
  <si>
    <t>Julho 
Previsão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</si>
</sst>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_);_(* \(#,##0\);_(* &quot;-&quot;_);_(@_)"/>
    <numFmt numFmtId="165" formatCode="_(* #,##0.00_);_(* \(#,##0.00\);_(* &quot;-&quot;??_);_(@_)"/>
    <numFmt numFmtId="166" formatCode="#,##0\ &quot;€&quot;"/>
    <numFmt numFmtId="167" formatCode="#,##0.00\ &quot;€&quot;"/>
  </numFmts>
  <fonts count="19" x14ac:knownFonts="1">
    <font>
      <sz val="11"/>
      <color theme="1" tint="0.1499679555650502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1"/>
      <scheme val="major"/>
    </font>
    <font>
      <b/>
      <sz val="11"/>
      <color theme="1" tint="0.24994659260841701"/>
      <name val="Cambria"/>
      <family val="1"/>
      <scheme val="major"/>
    </font>
    <font>
      <b/>
      <sz val="14"/>
      <color theme="1" tint="0.1499679555650502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sz val="26"/>
      <color theme="1" tint="0.14996795556505021"/>
      <name val="Cambria"/>
      <family val="2"/>
      <scheme val="maj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 style="thin">
        <color theme="4" tint="-0.499984740745262"/>
      </right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n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horizontal="left" vertical="center" wrapText="1"/>
    </xf>
    <xf numFmtId="0" fontId="2" fillId="2" borderId="3" applyProtection="0">
      <alignment horizontal="left" vertical="center"/>
    </xf>
    <xf numFmtId="14" fontId="3" fillId="0" borderId="0" applyProtection="0">
      <alignment horizontal="left" vertical="center"/>
    </xf>
    <xf numFmtId="0" fontId="4" fillId="0" borderId="0" applyFill="0" applyProtection="0">
      <alignment horizontal="right" vertical="center"/>
    </xf>
    <xf numFmtId="0" fontId="5" fillId="0" borderId="0" applyNumberFormat="0" applyFill="0" applyBorder="0" applyProtection="0">
      <alignment horizontal="right" vertical="center" wrapText="1"/>
    </xf>
    <xf numFmtId="166" fontId="7" fillId="0" borderId="0" applyFill="0" applyBorder="0" applyProtection="0">
      <alignment horizontal="right" vertical="center"/>
    </xf>
    <xf numFmtId="167" fontId="5" fillId="0" borderId="0" applyFill="0" applyBorder="0" applyProtection="0">
      <alignment horizontal="right" vertical="center"/>
    </xf>
    <xf numFmtId="9" fontId="5" fillId="0" borderId="0" applyFont="0" applyFill="0" applyBorder="0" applyProtection="0">
      <alignment horizontal="right" vertical="center"/>
    </xf>
    <xf numFmtId="0" fontId="5" fillId="0" borderId="2" applyNumberFormat="0" applyFont="0" applyFill="0" applyAlignment="0" applyProtection="0">
      <alignment horizontal="right" vertical="center" wrapText="1"/>
    </xf>
    <xf numFmtId="0" fontId="6" fillId="0" borderId="1" applyNumberFormat="0" applyFill="0" applyProtection="0">
      <alignment horizontal="left" vertical="center"/>
    </xf>
    <xf numFmtId="0" fontId="5" fillId="3" borderId="4" applyNumberFormat="0" applyAlignment="0" applyProtection="0"/>
    <xf numFmtId="0" fontId="5" fillId="0" borderId="0" applyNumberFormat="0" applyFont="0" applyFill="0" applyBorder="0">
      <alignment horizontal="left" vertical="center" indent="3"/>
    </xf>
    <xf numFmtId="0" fontId="7" fillId="3" borderId="5" applyNumberFormat="0" applyFont="0" applyFill="0" applyAlignment="0">
      <alignment horizontal="right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6" applyNumberFormat="0" applyAlignment="0" applyProtection="0"/>
    <xf numFmtId="0" fontId="12" fillId="8" borderId="7" applyNumberFormat="0" applyAlignment="0" applyProtection="0"/>
    <xf numFmtId="0" fontId="13" fillId="8" borderId="6" applyNumberFormat="0" applyAlignment="0" applyProtection="0"/>
    <xf numFmtId="0" fontId="14" fillId="0" borderId="8" applyNumberFormat="0" applyFill="0" applyAlignment="0" applyProtection="0"/>
    <xf numFmtId="0" fontId="15" fillId="9" borderId="9" applyNumberFormat="0" applyAlignment="0" applyProtection="0"/>
    <xf numFmtId="0" fontId="16" fillId="0" borderId="0" applyNumberFormat="0" applyFill="0" applyBorder="0" applyAlignment="0" applyProtection="0"/>
    <xf numFmtId="0" fontId="5" fillId="10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9">
    <xf numFmtId="0" fontId="0" fillId="0" borderId="0" xfId="0">
      <alignment horizontal="left" vertical="center" wrapText="1"/>
    </xf>
    <xf numFmtId="0" fontId="2" fillId="2" borderId="3" xfId="1">
      <alignment horizontal="left" vertical="center"/>
    </xf>
    <xf numFmtId="14" fontId="3" fillId="0" borderId="0" xfId="2">
      <alignment horizontal="left" vertical="center"/>
    </xf>
    <xf numFmtId="0" fontId="6" fillId="0" borderId="1" xfId="9">
      <alignment horizontal="left" vertical="center"/>
    </xf>
    <xf numFmtId="0" fontId="0" fillId="0" borderId="2" xfId="8" applyFont="1" applyFill="1" applyAlignment="1">
      <alignment horizontal="left" vertical="center" wrapText="1"/>
    </xf>
    <xf numFmtId="167" fontId="5" fillId="0" borderId="0" xfId="6" applyFill="1" applyBorder="1">
      <alignment horizontal="right" vertical="center"/>
    </xf>
    <xf numFmtId="0" fontId="0" fillId="0" borderId="0" xfId="11" applyFont="1" applyFill="1" applyBorder="1">
      <alignment horizontal="left" vertical="center" indent="3"/>
    </xf>
    <xf numFmtId="9" fontId="0" fillId="0" borderId="0" xfId="7" applyFont="1" applyFill="1" applyBorder="1">
      <alignment horizontal="right" vertical="center"/>
    </xf>
    <xf numFmtId="0" fontId="5" fillId="0" borderId="0" xfId="4">
      <alignment horizontal="right" vertical="center" wrapText="1"/>
    </xf>
    <xf numFmtId="0" fontId="4" fillId="0" borderId="0" xfId="3">
      <alignment horizontal="right" vertical="center"/>
    </xf>
    <xf numFmtId="166" fontId="7" fillId="0" borderId="0" xfId="5" applyFill="1" applyBorder="1">
      <alignment horizontal="right" vertical="center"/>
    </xf>
    <xf numFmtId="166" fontId="7" fillId="3" borderId="4" xfId="5" applyFill="1" applyBorder="1">
      <alignment horizontal="right" vertical="center"/>
    </xf>
    <xf numFmtId="0" fontId="5" fillId="3" borderId="5" xfId="12" applyFont="1" applyAlignment="1">
      <alignment horizontal="left" vertical="center" wrapText="1"/>
    </xf>
    <xf numFmtId="166" fontId="7" fillId="3" borderId="5" xfId="5" applyFill="1" applyBorder="1">
      <alignment horizontal="right" vertical="center"/>
    </xf>
    <xf numFmtId="167" fontId="0" fillId="0" borderId="0" xfId="0" applyNumberFormat="1" applyAlignment="1">
      <alignment horizontal="right" vertical="center"/>
    </xf>
    <xf numFmtId="166" fontId="7" fillId="0" borderId="2" xfId="8" applyNumberFormat="1" applyFont="1" applyFill="1" applyAlignment="1">
      <alignment horizontal="right" vertical="center"/>
    </xf>
    <xf numFmtId="166" fontId="7" fillId="0" borderId="0" xfId="0" applyNumberFormat="1" applyFont="1" applyAlignment="1">
      <alignment horizontal="right" vertical="center"/>
    </xf>
    <xf numFmtId="166" fontId="7" fillId="0" borderId="2" xfId="0" applyNumberFormat="1" applyFont="1" applyBorder="1" applyAlignment="1">
      <alignment horizontal="right" vertical="center"/>
    </xf>
    <xf numFmtId="0" fontId="4" fillId="0" borderId="0" xfId="3">
      <alignment horizontal="right" vertical="center"/>
    </xf>
  </cellXfs>
  <cellStyles count="50">
    <cellStyle name="20% - Cor1" xfId="27" builtinId="30" customBuiltin="1"/>
    <cellStyle name="20% - Cor2" xfId="31" builtinId="34" customBuiltin="1"/>
    <cellStyle name="20% - Cor3" xfId="35" builtinId="38" customBuiltin="1"/>
    <cellStyle name="20% - Cor4" xfId="39" builtinId="42" customBuiltin="1"/>
    <cellStyle name="20% - Cor5" xfId="43" builtinId="46" customBuiltin="1"/>
    <cellStyle name="20% - Cor6" xfId="47" builtinId="50" customBuiltin="1"/>
    <cellStyle name="40% - Cor1" xfId="28" builtinId="31" customBuiltin="1"/>
    <cellStyle name="40% - Cor2" xfId="32" builtinId="35" customBuiltin="1"/>
    <cellStyle name="40% - Cor3" xfId="36" builtinId="39" customBuiltin="1"/>
    <cellStyle name="40% - Cor4" xfId="40" builtinId="43" customBuiltin="1"/>
    <cellStyle name="40% - Cor5" xfId="44" builtinId="47" customBuiltin="1"/>
    <cellStyle name="40% - Cor6" xfId="48" builtinId="51" customBuiltin="1"/>
    <cellStyle name="60% - Cor1" xfId="29" builtinId="32" customBuiltin="1"/>
    <cellStyle name="60% - Cor2" xfId="33" builtinId="36" customBuiltin="1"/>
    <cellStyle name="60% - Cor3" xfId="37" builtinId="40" customBuiltin="1"/>
    <cellStyle name="60% - Cor4" xfId="41" builtinId="44" customBuiltin="1"/>
    <cellStyle name="60% - Cor5" xfId="45" builtinId="48" customBuiltin="1"/>
    <cellStyle name="60% - Cor6" xfId="49" builtinId="52" customBuiltin="1"/>
    <cellStyle name="Cabeçalho 1" xfId="1" builtinId="16" customBuiltin="1"/>
    <cellStyle name="Cabeçalho 2" xfId="2" builtinId="17" customBuiltin="1"/>
    <cellStyle name="Cabeçalho 3" xfId="3" builtinId="18" customBuiltin="1"/>
    <cellStyle name="Cabeçalho 4" xfId="4" builtinId="19" customBuiltin="1"/>
    <cellStyle name="Cálculo" xfId="20" builtinId="22" customBuiltin="1"/>
    <cellStyle name="Célula Ligada" xfId="21" builtinId="24" customBuiltin="1"/>
    <cellStyle name="Cor1" xfId="26" builtinId="29" customBuiltin="1"/>
    <cellStyle name="Cor2" xfId="30" builtinId="33" customBuiltin="1"/>
    <cellStyle name="Cor3" xfId="34" builtinId="37" customBuiltin="1"/>
    <cellStyle name="Cor4" xfId="38" builtinId="41" customBuiltin="1"/>
    <cellStyle name="Cor5" xfId="42" builtinId="45" customBuiltin="1"/>
    <cellStyle name="Cor6" xfId="46" builtinId="49" customBuiltin="1"/>
    <cellStyle name="Correto" xfId="15" builtinId="26" customBuiltin="1"/>
    <cellStyle name="Entrada" xfId="18" builtinId="20" customBuiltin="1"/>
    <cellStyle name="Incorreto" xfId="16" builtinId="27" customBuiltin="1"/>
    <cellStyle name="Limite da Previsão" xfId="11" xr:uid="{00000000-0005-0000-0000-000002000000}"/>
    <cellStyle name="Limite Direito" xfId="8" xr:uid="{00000000-0005-0000-0000-00000A000000}"/>
    <cellStyle name="Limite direito e inferior" xfId="12" xr:uid="{00000000-0005-0000-0000-000009000000}"/>
    <cellStyle name="Moeda" xfId="5" builtinId="4" customBuiltin="1"/>
    <cellStyle name="Moeda [0]" xfId="6" builtinId="7" customBuiltin="1"/>
    <cellStyle name="Neutro" xfId="17" builtinId="28" customBuiltin="1"/>
    <cellStyle name="Normal" xfId="0" builtinId="0" customBuiltin="1"/>
    <cellStyle name="Nota" xfId="24" builtinId="10" customBuiltin="1"/>
    <cellStyle name="Percentagem" xfId="7" builtinId="5" customBuiltin="1"/>
    <cellStyle name="Saída" xfId="19" builtinId="21" customBuiltin="1"/>
    <cellStyle name="Separador de milhares [0]" xfId="14" builtinId="6" customBuiltin="1"/>
    <cellStyle name="Texto de Aviso" xfId="23" builtinId="11" customBuiltin="1"/>
    <cellStyle name="Texto Explicativo" xfId="25" builtinId="53" customBuiltin="1"/>
    <cellStyle name="Título" xfId="9" builtinId="15" customBuiltin="1"/>
    <cellStyle name="Total" xfId="10" builtinId="25" customBuiltin="1"/>
    <cellStyle name="Verificar Célula" xfId="22" builtinId="23" customBuiltin="1"/>
    <cellStyle name="Vírgula" xfId="13" builtinId="3" customBuiltin="1"/>
  </cellStyles>
  <dxfs count="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€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€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€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€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€&quot;"/>
      <alignment horizontal="right" vertical="center" textRotation="0" wrapText="0" indent="0" justifyLastLine="0" shrinkToFit="0" readingOrder="0"/>
      <border diagonalUp="0" diagonalDown="0">
        <left/>
        <right style="thin">
          <color theme="4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€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€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€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€&quot;"/>
      <alignment horizontal="right" vertical="center" textRotation="0" wrapText="0" indent="0" justifyLastLine="0" shrinkToFit="0" readingOrder="0"/>
      <border diagonalUp="0" diagonalDown="0">
        <left/>
        <right style="thin">
          <color theme="4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€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€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€&quot;"/>
      <alignment horizontal="right" vertical="center" textRotation="0" wrapText="0" indent="0" justifyLastLine="0" shrinkToFit="0" readingOrder="0"/>
    </dxf>
    <dxf>
      <numFmt numFmtId="166" formatCode="#,##0\ &quot;€&quot;"/>
      <fill>
        <patternFill patternType="none">
          <fgColor indexed="64"/>
          <bgColor indexed="65"/>
        </patternFill>
      </fill>
    </dxf>
    <dxf>
      <numFmt numFmtId="166" formatCode="#,##0\ &quot;€&quot;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>
        <right style="thin">
          <color theme="4" tint="-0.499984740745262"/>
        </right>
        <vertical/>
      </border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</dxf>
    <dxf>
      <font>
        <color theme="3"/>
      </font>
      <border>
        <right style="thin">
          <color theme="4" tint="-0.499984740745262"/>
        </right>
        <vertical/>
      </border>
    </dxf>
    <dxf>
      <font>
        <b val="0"/>
        <i val="0"/>
        <color theme="1" tint="0.14996795556505021"/>
      </font>
      <fill>
        <patternFill>
          <bgColor theme="0" tint="-0.14996795556505021"/>
        </patternFill>
      </fill>
      <border>
        <top style="medium">
          <color theme="4" tint="-0.24994659260841701"/>
        </top>
        <bottom style="thick">
          <color theme="4" tint="-0.499984740745262"/>
        </bottom>
      </border>
    </dxf>
    <dxf>
      <font>
        <b val="0"/>
        <i val="0"/>
        <color theme="3"/>
      </font>
      <fill>
        <patternFill patternType="solid">
          <fgColor theme="4"/>
          <bgColor theme="4" tint="0.39994506668294322"/>
        </patternFill>
      </fill>
      <border diagonalUp="0" diagonalDown="0">
        <left/>
        <right/>
        <top style="thick">
          <color theme="4" tint="-0.499984740745262"/>
        </top>
        <bottom style="thin">
          <color theme="4" tint="-0.24994659260841701"/>
        </bottom>
        <vertical/>
        <horizontal/>
      </border>
    </dxf>
    <dxf>
      <font>
        <color theme="3"/>
      </font>
      <fill>
        <patternFill>
          <bgColor theme="0" tint="-4.9989318521683403E-2"/>
        </patternFill>
      </fill>
      <border>
        <left/>
        <right/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numFmt numFmtId="167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numFmt numFmtId="167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</dxf>
    <dxf>
      <font>
        <color theme="3"/>
      </font>
    </dxf>
    <dxf>
      <font>
        <b/>
        <i val="0"/>
        <color theme="3"/>
      </font>
      <fill>
        <patternFill>
          <bgColor theme="0" tint="-0.14996795556505021"/>
        </patternFill>
      </fill>
      <border>
        <top style="double">
          <color theme="4" tint="-0.499984740745262"/>
        </top>
        <bottom style="thick">
          <color theme="4" tint="-0.499984740745262"/>
        </bottom>
      </border>
    </dxf>
    <dxf>
      <font>
        <b/>
        <i val="0"/>
        <color theme="3"/>
      </font>
      <fill>
        <patternFill patternType="solid">
          <fgColor theme="4"/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2" defaultPivotStyle="PivotStyleLight16">
    <tableStyle name="Registo Detalhado de Oportunidades Potenciais" pivot="0" count="7" xr9:uid="{00000000-0011-0000-FFFF-FFFF00000000}">
      <tableStyleElement type="wholeTable" dxfId="57"/>
      <tableStyleElement type="headerRow" dxfId="56"/>
      <tableStyleElement type="totalRow" dxfId="55"/>
      <tableStyleElement type="firstColumn" dxfId="54"/>
      <tableStyleElement type="lastColumn" dxfId="53"/>
      <tableStyleElement type="firstRowStripe" dxfId="52"/>
      <tableStyleElement type="firstColumnStripe" dxfId="51"/>
    </tableStyle>
    <tableStyle name="Vendas Ponderadas " pivot="0" count="8" xr9:uid="{00000000-0011-0000-FFFF-FFFF01000000}">
      <tableStyleElement type="wholeTable" dxfId="33"/>
      <tableStyleElement type="headerRow" dxfId="32"/>
      <tableStyleElement type="totalRow" dxfId="31"/>
      <tableStyleElement type="firstColumn" dxfId="30"/>
      <tableStyleElement type="lastColumn" dxfId="29"/>
      <tableStyleElement type="firstRowStripe" dxfId="28"/>
      <tableStyleElement type="firstColumnStripe" dxfId="27"/>
      <tableStyleElement type="firstHeaderCell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1.xml" Id="rId8" /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customXml" Target="/customXml/item32.xml" Id="rId10" /><Relationship Type="http://schemas.openxmlformats.org/officeDocument/2006/relationships/theme" Target="/xl/theme/theme11.xml" Id="rId4" /><Relationship Type="http://schemas.openxmlformats.org/officeDocument/2006/relationships/customXml" Target="/customXml/item23.xml" Id="rId9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Mensal</c:v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'Vendas Ponderadas '!$C$20:$N$20</c:f>
              <c:numCache>
                <c:formatCode>#\ ##0\ "€"</c:formatCode>
                <c:ptCount val="12"/>
                <c:pt idx="0">
                  <c:v>270000</c:v>
                </c:pt>
                <c:pt idx="1">
                  <c:v>20000</c:v>
                </c:pt>
                <c:pt idx="2">
                  <c:v>20000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82-4B8C-8617-F5FD126A3E6C}"/>
            </c:ext>
          </c:extLst>
        </c:ser>
        <c:ser>
          <c:idx val="1"/>
          <c:order val="1"/>
          <c:tx>
            <c:v>Cumulativa</c:v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'Vendas Ponderadas '!$C$21:$N$21</c:f>
              <c:numCache>
                <c:formatCode>#\ ##0\ "€"</c:formatCode>
                <c:ptCount val="12"/>
                <c:pt idx="0">
                  <c:v>270000</c:v>
                </c:pt>
                <c:pt idx="1">
                  <c:v>290000</c:v>
                </c:pt>
                <c:pt idx="2">
                  <c:v>310000</c:v>
                </c:pt>
                <c:pt idx="3">
                  <c:v>310000</c:v>
                </c:pt>
                <c:pt idx="4">
                  <c:v>310000</c:v>
                </c:pt>
                <c:pt idx="5">
                  <c:v>310000</c:v>
                </c:pt>
                <c:pt idx="6">
                  <c:v>310000</c:v>
                </c:pt>
                <c:pt idx="7">
                  <c:v>310000</c:v>
                </c:pt>
                <c:pt idx="8">
                  <c:v>310000</c:v>
                </c:pt>
                <c:pt idx="9">
                  <c:v>310000</c:v>
                </c:pt>
                <c:pt idx="10">
                  <c:v>310000</c:v>
                </c:pt>
                <c:pt idx="11">
                  <c:v>310000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82-4B8C-8617-F5FD126A3E6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6616584"/>
        <c:axId val="116616968"/>
      </c:lineChart>
      <c:catAx>
        <c:axId val="116616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Mês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16616968"/>
        <c:crosses val="autoZero"/>
        <c:auto val="1"/>
        <c:lblAlgn val="ctr"/>
        <c:lblOffset val="100"/>
        <c:noMultiLvlLbl val="0"/>
      </c:catAx>
      <c:valAx>
        <c:axId val="116616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Receitas Previstas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166165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pt-PT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238125</xdr:colOff>
      <xdr:row>2</xdr:row>
      <xdr:rowOff>76200</xdr:rowOff>
    </xdr:from>
    <xdr:to>
      <xdr:col>1</xdr:col>
      <xdr:colOff>11296650</xdr:colOff>
      <xdr:row>38</xdr:row>
      <xdr:rowOff>28575</xdr:rowOff>
    </xdr:to>
    <xdr:graphicFrame macro="">
      <xdr:nvGraphicFramePr>
        <xdr:cNvPr id="2" name="Previsão Ponderada Mensal" descr="Gráfico de linhas a mostrar as receitas mensais e acumuladas previstas">
          <a:extLst>
            <a:ext uri="{FF2B5EF4-FFF2-40B4-BE49-F238E27FC236}">
              <a16:creationId xmlns:a16="http://schemas.microsoft.com/office/drawing/2014/main" id="{80BFB67B-E508-4D47-97F7-4D187001B47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dosOportunidadesPotenciais" displayName="DadosOportunidadesPotenciais" ref="B5:J9" totalsRowCount="1">
  <autoFilter ref="B5:J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Nome da Oportunidade Potencial" totalsRowLabel="Total" dataDxfId="50" totalsRowDxfId="49"/>
    <tableColumn id="2" xr3:uid="{00000000-0010-0000-0000-000002000000}" name="Contacto da Oportunidade Potencial" dataDxfId="48" totalsRowDxfId="47"/>
    <tableColumn id="3" xr3:uid="{00000000-0010-0000-0000-000003000000}" name="Oportunidade Potencial _x000a_Origem" dataDxfId="46" totalsRowDxfId="45"/>
    <tableColumn id="4" xr3:uid="{00000000-0010-0000-0000-000004000000}" name="Oportunidade Potencial _x000a_Região" dataDxfId="44" totalsRowDxfId="43"/>
    <tableColumn id="5" xr3:uid="{00000000-0010-0000-0000-000005000000}" name="Oportunidade Potencial _x000a_Tipo" dataDxfId="42" totalsRowDxfId="41"/>
    <tableColumn id="6" xr3:uid="{00000000-0010-0000-0000-000006000000}" name="Oportunidade Potencial" totalsRowFunction="sum" dataDxfId="25" totalsRowDxfId="40"/>
    <tableColumn id="7" xr3:uid="{00000000-0010-0000-0000-000007000000}" name="Possibilidade _x000a_de Venda" dataDxfId="39" totalsRowDxfId="38"/>
    <tableColumn id="8" xr3:uid="{00000000-0010-0000-0000-000008000000}" name="Previsão _x000a_Fechar" dataDxfId="37" totalsRowDxfId="36" dataCellStyle="Limite da Previsão"/>
    <tableColumn id="9" xr3:uid="{00000000-0010-0000-0000-000009000000}" name="Ponderada _x000a_Previsão" totalsRowFunction="sum" dataDxfId="24" totalsRowDxfId="35" dataCellStyle="Moeda [0]">
      <calculatedColumnFormula>IFERROR(IF(DadosOportunidadesPotenciais[[#This Row],[Possibilidade 
de Venda]]&lt;&gt;"",DadosOportunidadesPotenciais[[#This Row],[Possibilidade 
de Venda]]*DadosOportunidadesPotenciais[[#This Row],[Oportunidade Potencial]],""),"")</calculatedColumnFormula>
    </tableColumn>
  </tableColumns>
  <tableStyleInfo name="Registo Detalhado de Oportunidades Potenciais" showFirstColumn="0" showLastColumn="0" showRowStripes="1" showColumnStripes="0"/>
  <extLst>
    <ext xmlns:x14="http://schemas.microsoft.com/office/spreadsheetml/2009/9/main" uri="{504A1905-F514-4f6f-8877-14C23A59335A}">
      <x14:table altTextSummary="Introduza o Nome, o Contacto, a Origem, o Tipo, a Receita Potencial, a Oportunidade de Venda, o mês do Limite da Previsão e a Previsão Ponderada para a Oportunidade Potencial. A Previsão Ponderada é calculada automaticamente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VendasPonderadas" displayName="VendasPonderadas" ref="B5:N20" totalsRowCount="1">
  <autoFilter ref="B5:N19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100-000001000000}" name="Nome da oportunidade potencial" totalsRowLabel="Total" dataDxfId="34">
      <calculatedColumnFormula>IFERROR(IF(AND(DadosOportunidadesPotenciais[[#This Row],[Nome da Oportunidade Potencial]] &lt;&gt; "", ROW(VendasPonderadas[Nome da oportunidade potencial])&lt;&gt;EntradaMaisRecente),DadosOportunidadesPotenciais[Nome da Oportunidade Potencial], ""),"")</calculatedColumnFormula>
    </tableColumn>
    <tableColumn id="2" xr3:uid="{00000000-0010-0000-0100-000002000000}" name="Janeiro _x000a_Previsão" totalsRowFunction="sum" dataDxfId="23" totalsRowDxfId="11" dataCellStyle="Moeda">
      <calculatedColumnFormula>IFERROR(IF(DadosOportunidadesPotenciais[[#This Row],[Previsão 
Fechar]] &lt;&gt;"",IF(DadosOportunidadesPotenciais[[#This Row],[Previsão 
Fechar]]= "Janeiro",DadosOportunidadesPotenciais[Ponderada 
Previsão],0),""),"")</calculatedColumnFormula>
    </tableColumn>
    <tableColumn id="3" xr3:uid="{00000000-0010-0000-0100-000003000000}" name="Fevereiro _x000a_Previsão" totalsRowFunction="sum" dataDxfId="22" totalsRowDxfId="10" dataCellStyle="Moeda">
      <calculatedColumnFormula>IFERROR(IF(DadosOportunidadesPotenciais[[#This Row],[Previsão 
Fechar]] &lt;&gt;"",IF(DadosOportunidadesPotenciais[[#This Row],[Previsão 
Fechar]] = "Fevereiro",DadosOportunidadesPotenciais[Ponderada 
Previsão],0),""),"")</calculatedColumnFormula>
    </tableColumn>
    <tableColumn id="4" xr3:uid="{00000000-0010-0000-0100-000004000000}" name="Março _x000a_Previsão" totalsRowFunction="sum" dataDxfId="21" totalsRowDxfId="9" dataCellStyle="Moeda">
      <calculatedColumnFormula>IFERROR(IF(DadosOportunidadesPotenciais[[#This Row],[Previsão 
Fechar]] &lt;&gt;"",IF(DadosOportunidadesPotenciais[[#This Row],[Previsão 
Fechar]] = "Março",DadosOportunidadesPotenciais[Ponderada 
Previsão],0),""),"")</calculatedColumnFormula>
    </tableColumn>
    <tableColumn id="5" xr3:uid="{00000000-0010-0000-0100-000005000000}" name="Abril _x000a_Previsão" totalsRowFunction="sum" dataDxfId="13" totalsRowDxfId="8" dataCellStyle="Limite Direito">
      <calculatedColumnFormula>IFERROR(IF(DadosOportunidadesPotenciais[[#This Row],[Previsão 
Fechar]] &lt;&gt;"",IF(DadosOportunidadesPotenciais[[#This Row],[Previsão 
Fechar]] = "Abril",DadosOportunidadesPotenciais[Ponderada 
Previsão],0),""),"")</calculatedColumnFormula>
    </tableColumn>
    <tableColumn id="6" xr3:uid="{00000000-0010-0000-0100-000006000000}" name="Maio _x000a_Previsão" totalsRowFunction="sum" dataDxfId="20" totalsRowDxfId="7" dataCellStyle="Moeda">
      <calculatedColumnFormula>IFERROR(IF(DadosOportunidadesPotenciais[[#This Row],[Previsão 
Fechar]] &lt;&gt;"",IF(DadosOportunidadesPotenciais[[#This Row],[Previsão 
Fechar]] = "Maio",DadosOportunidadesPotenciais[Ponderada 
Previsão],0),""),"")</calculatedColumnFormula>
    </tableColumn>
    <tableColumn id="7" xr3:uid="{00000000-0010-0000-0100-000007000000}" name="Junho _x000a_Previsão" totalsRowFunction="sum" dataDxfId="19" totalsRowDxfId="6" dataCellStyle="Moeda">
      <calculatedColumnFormula>IFERROR(IF(DadosOportunidadesPotenciais[[#This Row],[Previsão 
Fechar]] &lt;&gt;"",IF(DadosOportunidadesPotenciais[[#This Row],[Previsão 
Fechar]] = "Junho",DadosOportunidadesPotenciais[Ponderada 
Previsão],0),""),"")</calculatedColumnFormula>
    </tableColumn>
    <tableColumn id="8" xr3:uid="{00000000-0010-0000-0100-000008000000}" name="Julho _x000a_Previsão" totalsRowFunction="sum" dataDxfId="18" totalsRowDxfId="5" dataCellStyle="Moeda">
      <calculatedColumnFormula>IFERROR(IF(DadosOportunidadesPotenciais[[#This Row],[Previsão 
Fechar]] &lt;&gt;"",IF(DadosOportunidadesPotenciais[[#This Row],[Previsão 
Fechar]] = "Julho ",DadosOportunidadesPotenciais[Ponderada 
Previsão],0),""),"")</calculatedColumnFormula>
    </tableColumn>
    <tableColumn id="9" xr3:uid="{00000000-0010-0000-0100-000009000000}" name="Agosto _x000a_Previsão" totalsRowFunction="sum" dataDxfId="12" totalsRowDxfId="4" dataCellStyle="Limite Direito">
      <calculatedColumnFormula>IFERROR(IF(DadosOportunidadesPotenciais[[#This Row],[Previsão 
Fechar]] &lt;&gt;"",IF(DadosOportunidadesPotenciais[[#This Row],[Previsão 
Fechar]] = "Agosto",DadosOportunidadesPotenciais[Ponderada 
Previsão],0),""),"")</calculatedColumnFormula>
    </tableColumn>
    <tableColumn id="10" xr3:uid="{00000000-0010-0000-0100-00000A000000}" name="Setembro _x000a_Previsão" totalsRowFunction="sum" dataDxfId="17" totalsRowDxfId="3" dataCellStyle="Moeda">
      <calculatedColumnFormula>IFERROR(IF(DadosOportunidadesPotenciais[[#This Row],[Previsão 
Fechar]] &lt;&gt;"",IF(DadosOportunidadesPotenciais[[#This Row],[Previsão 
Fechar]] = "Setembro",DadosOportunidadesPotenciais[Ponderada 
Previsão],0),""),"")</calculatedColumnFormula>
    </tableColumn>
    <tableColumn id="11" xr3:uid="{00000000-0010-0000-0100-00000B000000}" name="Outubro _x000a_Previsão" totalsRowFunction="sum" dataDxfId="16" totalsRowDxfId="2" dataCellStyle="Moeda">
      <calculatedColumnFormula>IFERROR(IF(DadosOportunidadesPotenciais[[#This Row],[Previsão 
Fechar]] &lt;&gt;"",IF(DadosOportunidadesPotenciais[[#This Row],[Previsão 
Fechar]] = "Outubro",DadosOportunidadesPotenciais[Ponderada 
Previsão],0),""),"")</calculatedColumnFormula>
    </tableColumn>
    <tableColumn id="12" xr3:uid="{00000000-0010-0000-0100-00000C000000}" name="Novembro _x000a_Previsão" totalsRowFunction="sum" dataDxfId="15" totalsRowDxfId="1" dataCellStyle="Moeda">
      <calculatedColumnFormula>IFERROR(IF(DadosOportunidadesPotenciais[[#This Row],[Previsão 
Fechar]] &lt;&gt;"",IF(DadosOportunidadesPotenciais[[#This Row],[Previsão 
Fechar]] = "Novembro",DadosOportunidadesPotenciais[Ponderada 
Previsão],0),""),"")</calculatedColumnFormula>
    </tableColumn>
    <tableColumn id="13" xr3:uid="{00000000-0010-0000-0100-00000D000000}" name="Dezembro _x000a_Previsão" totalsRowFunction="sum" dataDxfId="14" totalsRowDxfId="0" dataCellStyle="Moeda">
      <calculatedColumnFormula>IFERROR(IF(DadosOportunidadesPotenciais[[#This Row],[Previsão 
Fechar]] &lt;&gt;"",IF(DadosOportunidadesPotenciais[[#This Row],[Previsão 
Fechar]] = "Dezembro",DadosOportunidadesPotenciais[Ponderada 
Previsão],0),""),"")</calculatedColumnFormula>
    </tableColumn>
  </tableColumns>
  <tableStyleInfo name="Vendas Ponderadas " showFirstColumn="1" showLastColumn="0" showRowStripes="0" showColumnStripes="0"/>
  <extLst>
    <ext xmlns:x14="http://schemas.microsoft.com/office/spreadsheetml/2009/9/main" uri="{504A1905-F514-4f6f-8877-14C23A59335A}">
      <x14:table altTextSummary="O Nome da Oportunidade Potencial, a Previsão para cada mês (tal como a Previsão para Janeiro, a Previsão para Fevereiro, etc.) são automaticamente atualizados nesta tabela Vendas Previstas com as entradas da folha de cálculo Dados de Oportunidades Potenciais"/>
    </ext>
  </extLst>
</table>
</file>

<file path=xl/theme/theme11.xml><?xml version="1.0" encoding="utf-8"?>
<a:theme xmlns:a="http://schemas.openxmlformats.org/drawingml/2006/main" name="Office Theme">
  <a:themeElements>
    <a:clrScheme name="Detailed leads tracking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Detailed leads tracking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B1:J9"/>
  <sheetViews>
    <sheetView showGridLines="0" tabSelected="1" zoomScaleNormal="100" workbookViewId="0"/>
  </sheetViews>
  <sheetFormatPr defaultRowHeight="30" customHeight="1" x14ac:dyDescent="0.25"/>
  <cols>
    <col min="1" max="1" width="2.7109375" customWidth="1"/>
    <col min="2" max="2" width="29.85546875" customWidth="1"/>
    <col min="3" max="3" width="26.85546875" customWidth="1"/>
    <col min="4" max="4" width="23.42578125" customWidth="1"/>
    <col min="5" max="5" width="24.42578125" customWidth="1"/>
    <col min="6" max="6" width="24" customWidth="1"/>
    <col min="7" max="7" width="25.140625" customWidth="1"/>
    <col min="8" max="8" width="15.28515625" customWidth="1"/>
    <col min="9" max="9" width="14.85546875" customWidth="1"/>
    <col min="10" max="10" width="20.7109375" customWidth="1"/>
    <col min="11" max="11" width="2.7109375" customWidth="1"/>
  </cols>
  <sheetData>
    <row r="1" spans="2:10" ht="54.95" customHeight="1" thickBot="1" x14ac:dyDescent="0.3">
      <c r="B1" s="3" t="s">
        <v>0</v>
      </c>
      <c r="C1" s="3"/>
      <c r="D1" s="3"/>
      <c r="E1" s="3"/>
      <c r="F1" s="3"/>
      <c r="G1" s="3"/>
      <c r="H1" s="3"/>
      <c r="I1" s="3"/>
      <c r="J1" s="3"/>
    </row>
    <row r="2" spans="2:10" ht="33.950000000000003" customHeight="1" thickTop="1" thickBot="1" x14ac:dyDescent="0.3">
      <c r="B2" s="1" t="s">
        <v>1</v>
      </c>
      <c r="C2" s="1"/>
      <c r="D2" s="1"/>
      <c r="E2" s="1"/>
      <c r="F2" s="1"/>
      <c r="G2" s="1"/>
      <c r="H2" s="1"/>
      <c r="I2" s="1"/>
      <c r="J2" s="1"/>
    </row>
    <row r="3" spans="2:10" ht="30" customHeight="1" x14ac:dyDescent="0.25">
      <c r="B3" s="2">
        <f ca="1">TODAY()</f>
        <v>44658</v>
      </c>
    </row>
    <row r="4" spans="2:10" ht="30" customHeight="1" x14ac:dyDescent="0.25">
      <c r="B4" s="9"/>
      <c r="C4" s="9"/>
      <c r="D4" s="9"/>
      <c r="E4" s="9"/>
      <c r="F4" s="9"/>
      <c r="G4" s="9"/>
      <c r="H4" s="9"/>
      <c r="I4" s="9" t="str">
        <f>Nome_da_Empresa</f>
        <v>Nome da Empresa</v>
      </c>
      <c r="J4" s="9" t="s">
        <v>20</v>
      </c>
    </row>
    <row r="5" spans="2:10" ht="30" customHeight="1" x14ac:dyDescent="0.25">
      <c r="B5" t="s">
        <v>2</v>
      </c>
      <c r="C5" t="s">
        <v>7</v>
      </c>
      <c r="D5" t="s">
        <v>8</v>
      </c>
      <c r="E5" t="s">
        <v>9</v>
      </c>
      <c r="F5" t="s">
        <v>10</v>
      </c>
      <c r="G5" s="8" t="s">
        <v>14</v>
      </c>
      <c r="H5" s="8" t="s">
        <v>15</v>
      </c>
      <c r="I5" s="8" t="s">
        <v>16</v>
      </c>
      <c r="J5" s="8" t="s">
        <v>21</v>
      </c>
    </row>
    <row r="6" spans="2:10" ht="30" customHeight="1" x14ac:dyDescent="0.25">
      <c r="B6" t="s">
        <v>3</v>
      </c>
      <c r="F6" t="s">
        <v>11</v>
      </c>
      <c r="G6" s="5">
        <v>300000</v>
      </c>
      <c r="H6" s="7">
        <v>0.9</v>
      </c>
      <c r="I6" s="6" t="s">
        <v>17</v>
      </c>
      <c r="J6" s="5">
        <f>IFERROR(IF(DadosOportunidadesPotenciais[[#This Row],[Possibilidade 
de Venda]]&lt;&gt;"",DadosOportunidadesPotenciais[[#This Row],[Possibilidade 
de Venda]]*DadosOportunidadesPotenciais[[#This Row],[Oportunidade Potencial]],""),"")</f>
        <v>270000</v>
      </c>
    </row>
    <row r="7" spans="2:10" ht="30" customHeight="1" x14ac:dyDescent="0.25">
      <c r="B7" t="s">
        <v>4</v>
      </c>
      <c r="F7" t="s">
        <v>12</v>
      </c>
      <c r="G7" s="5">
        <v>200000</v>
      </c>
      <c r="H7" s="7">
        <v>0.1</v>
      </c>
      <c r="I7" s="6" t="s">
        <v>18</v>
      </c>
      <c r="J7" s="5">
        <f>IFERROR(IF(DadosOportunidadesPotenciais[[#This Row],[Possibilidade 
de Venda]]&lt;&gt;"",DadosOportunidadesPotenciais[[#This Row],[Possibilidade 
de Venda]]*DadosOportunidadesPotenciais[[#This Row],[Oportunidade Potencial]],""),"")</f>
        <v>20000</v>
      </c>
    </row>
    <row r="8" spans="2:10" ht="30" customHeight="1" x14ac:dyDescent="0.25">
      <c r="B8" t="s">
        <v>5</v>
      </c>
      <c r="F8" t="s">
        <v>13</v>
      </c>
      <c r="G8" s="5">
        <v>100000</v>
      </c>
      <c r="H8" s="7">
        <v>0.2</v>
      </c>
      <c r="I8" s="6" t="s">
        <v>19</v>
      </c>
      <c r="J8" s="5">
        <f>IFERROR(IF(DadosOportunidadesPotenciais[[#This Row],[Possibilidade 
de Venda]]&lt;&gt;"",DadosOportunidadesPotenciais[[#This Row],[Possibilidade 
de Venda]]*DadosOportunidadesPotenciais[[#This Row],[Oportunidade Potencial]],""),"")</f>
        <v>20000</v>
      </c>
    </row>
    <row r="9" spans="2:10" ht="30" customHeight="1" x14ac:dyDescent="0.25">
      <c r="B9" t="s">
        <v>6</v>
      </c>
      <c r="G9" s="14">
        <f>SUBTOTAL(109,DadosOportunidadesPotenciais[Oportunidade Potencial])</f>
        <v>600000</v>
      </c>
      <c r="J9" s="14">
        <f>SUBTOTAL(109,DadosOportunidadesPotenciais[Ponderada 
Previsão])</f>
        <v>310000</v>
      </c>
    </row>
  </sheetData>
  <dataValidations count="15">
    <dataValidation allowBlank="1" showInputMessage="1" showErrorMessage="1" prompt="Controle as Oportunidades potenciais neste livro. Introduza as Oportunidades Potenciais nesta folha de cálculo. A Previsão Ponderada para cada oportunidade potencial é atualizada automaticamente" sqref="A1" xr:uid="{00000000-0002-0000-0000-000000000000}"/>
    <dataValidation allowBlank="1" showInputMessage="1" showErrorMessage="1" prompt="Introduza o Nome da Empresa nesta célula" sqref="B1" xr:uid="{00000000-0002-0000-0000-000001000000}"/>
    <dataValidation allowBlank="1" showInputMessage="1" showErrorMessage="1" prompt="O título desta folha de cálculo está nesta célula" sqref="B2" xr:uid="{00000000-0002-0000-0000-000002000000}"/>
    <dataValidation allowBlank="1" showInputMessage="1" showErrorMessage="1" prompt="Introduza a Data nesta célula" sqref="B3" xr:uid="{00000000-0002-0000-0000-000003000000}"/>
    <dataValidation allowBlank="1" showInputMessage="1" showErrorMessage="1" prompt="Introduza o Nome da Oportunidade Potencial nesta coluna, abaixo deste cabeçalho" sqref="B5" xr:uid="{00000000-0002-0000-0000-000004000000}"/>
    <dataValidation allowBlank="1" showInputMessage="1" showErrorMessage="1" prompt="Introduza o Contacto da Oportunidade Potencial nesta coluna, abaixo deste cabeçalho" sqref="C5" xr:uid="{00000000-0002-0000-0000-000005000000}"/>
    <dataValidation allowBlank="1" showInputMessage="1" showErrorMessage="1" prompt="Introduza a Origem da Oportunidade Potencial nesta coluna, abaixo deste cabeçalho" sqref="D5" xr:uid="{00000000-0002-0000-0000-000006000000}"/>
    <dataValidation allowBlank="1" showInputMessage="1" showErrorMessage="1" prompt="Introduza a Região da Oportunidade Potencial nesta coluna, abaixo deste cabeçalho" sqref="E5" xr:uid="{00000000-0002-0000-0000-000007000000}"/>
    <dataValidation allowBlank="1" showInputMessage="1" showErrorMessage="1" prompt="Introduza o Tipo de Oportunidade Potencial nesta coluna, abaixo deste cabeçalho" sqref="F5" xr:uid="{00000000-0002-0000-0000-000008000000}"/>
    <dataValidation allowBlank="1" showInputMessage="1" showErrorMessage="1" prompt="Introduza a Receita Potencial nesta coluna, abaixo deste cabeçalho" sqref="G5" xr:uid="{00000000-0002-0000-0000-000009000000}"/>
    <dataValidation allowBlank="1" showInputMessage="1" showErrorMessage="1" prompt="Introduza a percentagem da Oportunidade de Venda nesta coluna, abaixo deste cabeçalho" sqref="H5" xr:uid="{00000000-0002-0000-0000-00000A000000}"/>
    <dataValidation allowBlank="1" showInputMessage="1" showErrorMessage="1" prompt="A Previsão Ponderada baseada na Receita Potencial e na percentagem de Oportunidade de Venda é automaticamente calculada nesta célula abaixo deste cabeçalho" sqref="J5" xr:uid="{00000000-0002-0000-0000-00000B000000}"/>
    <dataValidation allowBlank="1" showInputMessage="1" showErrorMessage="1" prompt="O Nome da Empresa é atualizado automaticamente nesta célula com base no nome da empresa introduzido na célula B1" sqref="B4:I4" xr:uid="{00000000-0002-0000-0000-00000C000000}"/>
    <dataValidation allowBlank="1" showInputMessage="1" showErrorMessage="1" prompt="Selecione o mês de Limite da Previsão nesta coluna, abaixo deste cabeçalho. Prima Alt+Seta Para Baixo para abrir a lista pendente e, em seguida, prima Enter para selecionar" sqref="I5" xr:uid="{00000000-0002-0000-0000-00000D000000}"/>
    <dataValidation type="list" errorStyle="warning" allowBlank="1" showInputMessage="1" showErrorMessage="1" error="Selecione um mês da lista. Selecione Cancelar, em seguida prima Alt+Seta Para Baixo para abrir a lista pendente e prima Enter para selecionar" sqref="I6:I8" xr:uid="{00000000-0002-0000-0000-00000E000000}">
      <formula1>"Janeiro, Fevereiro, Março, Abril, Maio, Junho, Julho, Agosto, Setembro, Outubro, Novembro, Dezembro"</formula1>
    </dataValidation>
  </dataValidations>
  <printOptions horizontalCentered="1"/>
  <pageMargins left="0.4" right="0.4" top="0.4" bottom="0.4" header="0.3" footer="0.3"/>
  <pageSetup paperSize="9" scale="66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autoPageBreaks="0" fitToPage="1"/>
  </sheetPr>
  <dimension ref="B1:N22"/>
  <sheetViews>
    <sheetView showGridLines="0" zoomScaleNormal="100" workbookViewId="0"/>
  </sheetViews>
  <sheetFormatPr defaultRowHeight="30" customHeight="1" x14ac:dyDescent="0.25"/>
  <cols>
    <col min="1" max="1" width="2.7109375" customWidth="1"/>
    <col min="2" max="2" width="25.7109375" customWidth="1"/>
    <col min="3" max="14" width="11.7109375" customWidth="1"/>
    <col min="15" max="15" width="2.7109375" customWidth="1"/>
  </cols>
  <sheetData>
    <row r="1" spans="2:14" ht="54.95" customHeight="1" thickBot="1" x14ac:dyDescent="0.3">
      <c r="B1" s="3" t="str">
        <f>Nome_da_Empresa</f>
        <v>Nome da Empresa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33.950000000000003" customHeight="1" thickTop="1" thickBot="1" x14ac:dyDescent="0.3">
      <c r="B2" s="1" t="s">
        <v>37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30" customHeight="1" x14ac:dyDescent="0.25">
      <c r="B3" s="2">
        <f ca="1">DataDeRegisto</f>
        <v>44658</v>
      </c>
    </row>
    <row r="4" spans="2:14" ht="30" customHeight="1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 t="str">
        <f>Nome_da_Empresa</f>
        <v>Nome da Empresa</v>
      </c>
      <c r="M4" s="18" t="s">
        <v>20</v>
      </c>
      <c r="N4" s="18"/>
    </row>
    <row r="5" spans="2:14" ht="30" customHeight="1" x14ac:dyDescent="0.25">
      <c r="B5" t="s">
        <v>22</v>
      </c>
      <c r="C5" t="s">
        <v>24</v>
      </c>
      <c r="D5" t="s">
        <v>25</v>
      </c>
      <c r="E5" t="s">
        <v>26</v>
      </c>
      <c r="F5" s="4" t="s">
        <v>27</v>
      </c>
      <c r="G5" t="s">
        <v>28</v>
      </c>
      <c r="H5" t="s">
        <v>29</v>
      </c>
      <c r="I5" t="s">
        <v>38</v>
      </c>
      <c r="J5" s="4" t="s">
        <v>30</v>
      </c>
      <c r="K5" t="s">
        <v>31</v>
      </c>
      <c r="L5" t="s">
        <v>32</v>
      </c>
      <c r="M5" t="s">
        <v>33</v>
      </c>
      <c r="N5" t="s">
        <v>34</v>
      </c>
    </row>
    <row r="6" spans="2:14" ht="30" customHeight="1" x14ac:dyDescent="0.25">
      <c r="B6" t="str">
        <f>IFERROR(IF(AND(DadosOportunidadesPotenciais[[#This Row],[Nome da Oportunidade Potencial]] &lt;&gt; "", ROW(VendasPonderadas[Nome da oportunidade potencial])&lt;&gt;EntradaMaisRecente),DadosOportunidadesPotenciais[Nome da Oportunidade Potencial], ""),"")</f>
        <v>A. Datum Corporation</v>
      </c>
      <c r="C6" s="10">
        <f>IFERROR(IF(DadosOportunidadesPotenciais[[#This Row],[Previsão 
Fechar]] &lt;&gt;"",IF(DadosOportunidadesPotenciais[[#This Row],[Previsão 
Fechar]]= "Janeiro",DadosOportunidadesPotenciais[Ponderada 
Previsão],0),""),"")</f>
        <v>270000</v>
      </c>
      <c r="D6" s="10">
        <f>IFERROR(IF(DadosOportunidadesPotenciais[[#This Row],[Previsão 
Fechar]] &lt;&gt;"",IF(DadosOportunidadesPotenciais[[#This Row],[Previsão 
Fechar]] = "Fevereiro",DadosOportunidadesPotenciais[Ponderada 
Previsão],0),""),"")</f>
        <v>0</v>
      </c>
      <c r="E6" s="10">
        <f>IFERROR(IF(DadosOportunidadesPotenciais[[#This Row],[Previsão 
Fechar]] &lt;&gt;"",IF(DadosOportunidadesPotenciais[[#This Row],[Previsão 
Fechar]] = "Março",DadosOportunidadesPotenciais[Ponderada 
Previsão],0),""),"")</f>
        <v>0</v>
      </c>
      <c r="F6" s="15">
        <f>IFERROR(IF(DadosOportunidadesPotenciais[[#This Row],[Previsão 
Fechar]] &lt;&gt;"",IF(DadosOportunidadesPotenciais[[#This Row],[Previsão 
Fechar]] = "Abril",DadosOportunidadesPotenciais[Ponderada 
Previsão],0),""),"")</f>
        <v>0</v>
      </c>
      <c r="G6" s="10">
        <f>IFERROR(IF(DadosOportunidadesPotenciais[[#This Row],[Previsão 
Fechar]] &lt;&gt;"",IF(DadosOportunidadesPotenciais[[#This Row],[Previsão 
Fechar]] = "Maio",DadosOportunidadesPotenciais[Ponderada 
Previsão],0),""),"")</f>
        <v>0</v>
      </c>
      <c r="H6" s="10">
        <f>IFERROR(IF(DadosOportunidadesPotenciais[[#This Row],[Previsão 
Fechar]] &lt;&gt;"",IF(DadosOportunidadesPotenciais[[#This Row],[Previsão 
Fechar]] = "Junho",DadosOportunidadesPotenciais[Ponderada 
Previsão],0),""),"")</f>
        <v>0</v>
      </c>
      <c r="I6" s="10">
        <f>IFERROR(IF(DadosOportunidadesPotenciais[[#This Row],[Previsão 
Fechar]] &lt;&gt;"",IF(DadosOportunidadesPotenciais[[#This Row],[Previsão 
Fechar]] = "Julho ",DadosOportunidadesPotenciais[Ponderada 
Previsão],0),""),"")</f>
        <v>0</v>
      </c>
      <c r="J6" s="15">
        <f>IFERROR(IF(DadosOportunidadesPotenciais[[#This Row],[Previsão 
Fechar]] &lt;&gt;"",IF(DadosOportunidadesPotenciais[[#This Row],[Previsão 
Fechar]] = "Agosto",DadosOportunidadesPotenciais[Ponderada 
Previsão],0),""),"")</f>
        <v>0</v>
      </c>
      <c r="K6" s="10">
        <f>IFERROR(IF(DadosOportunidadesPotenciais[[#This Row],[Previsão 
Fechar]] &lt;&gt;"",IF(DadosOportunidadesPotenciais[[#This Row],[Previsão 
Fechar]] = "Setembro",DadosOportunidadesPotenciais[Ponderada 
Previsão],0),""),"")</f>
        <v>0</v>
      </c>
      <c r="L6" s="10">
        <f>IFERROR(IF(DadosOportunidadesPotenciais[[#This Row],[Previsão 
Fechar]] &lt;&gt;"",IF(DadosOportunidadesPotenciais[[#This Row],[Previsão 
Fechar]] = "Outubro",DadosOportunidadesPotenciais[Ponderada 
Previsão],0),""),"")</f>
        <v>0</v>
      </c>
      <c r="M6" s="10">
        <f>IFERROR(IF(DadosOportunidadesPotenciais[[#This Row],[Previsão 
Fechar]] &lt;&gt;"",IF(DadosOportunidadesPotenciais[[#This Row],[Previsão 
Fechar]] = "Novembro",DadosOportunidadesPotenciais[Ponderada 
Previsão],0),""),"")</f>
        <v>0</v>
      </c>
      <c r="N6" s="10">
        <f>IFERROR(IF(DadosOportunidadesPotenciais[[#This Row],[Previsão 
Fechar]] &lt;&gt;"",IF(DadosOportunidadesPotenciais[[#This Row],[Previsão 
Fechar]] = "Dezembro",DadosOportunidadesPotenciais[Ponderada 
Previsão],0),""),"")</f>
        <v>0</v>
      </c>
    </row>
    <row r="7" spans="2:14" ht="30" customHeight="1" x14ac:dyDescent="0.25">
      <c r="B7" t="str">
        <f>IFERROR(IF(AND(DadosOportunidadesPotenciais[[#This Row],[Nome da Oportunidade Potencial]] &lt;&gt; "", ROW(VendasPonderadas[Nome da oportunidade potencial])&lt;&gt;EntradaMaisRecente),DadosOportunidadesPotenciais[Nome da Oportunidade Potencial], ""),"")</f>
        <v>Adventure Works</v>
      </c>
      <c r="C7" s="10">
        <f>IFERROR(IF(DadosOportunidadesPotenciais[[#This Row],[Previsão 
Fechar]] &lt;&gt;"",IF(DadosOportunidadesPotenciais[[#This Row],[Previsão 
Fechar]]= "Janeiro",DadosOportunidadesPotenciais[Ponderada 
Previsão],0),""),"")</f>
        <v>0</v>
      </c>
      <c r="D7" s="10">
        <f>IFERROR(IF(DadosOportunidadesPotenciais[[#This Row],[Previsão 
Fechar]] &lt;&gt;"",IF(DadosOportunidadesPotenciais[[#This Row],[Previsão 
Fechar]] = "Fevereiro",DadosOportunidadesPotenciais[Ponderada 
Previsão],0),""),"")</f>
        <v>20000</v>
      </c>
      <c r="E7" s="10">
        <f>IFERROR(IF(DadosOportunidadesPotenciais[[#This Row],[Previsão 
Fechar]] &lt;&gt;"",IF(DadosOportunidadesPotenciais[[#This Row],[Previsão 
Fechar]] = "Março",DadosOportunidadesPotenciais[Ponderada 
Previsão],0),""),"")</f>
        <v>0</v>
      </c>
      <c r="F7" s="15">
        <f>IFERROR(IF(DadosOportunidadesPotenciais[[#This Row],[Previsão 
Fechar]] &lt;&gt;"",IF(DadosOportunidadesPotenciais[[#This Row],[Previsão 
Fechar]] = "Abril",DadosOportunidadesPotenciais[Ponderada 
Previsão],0),""),"")</f>
        <v>0</v>
      </c>
      <c r="G7" s="10">
        <f>IFERROR(IF(DadosOportunidadesPotenciais[[#This Row],[Previsão 
Fechar]] &lt;&gt;"",IF(DadosOportunidadesPotenciais[[#This Row],[Previsão 
Fechar]] = "Maio",DadosOportunidadesPotenciais[Ponderada 
Previsão],0),""),"")</f>
        <v>0</v>
      </c>
      <c r="H7" s="10">
        <f>IFERROR(IF(DadosOportunidadesPotenciais[[#This Row],[Previsão 
Fechar]] &lt;&gt;"",IF(DadosOportunidadesPotenciais[[#This Row],[Previsão 
Fechar]] = "Junho",DadosOportunidadesPotenciais[Ponderada 
Previsão],0),""),"")</f>
        <v>0</v>
      </c>
      <c r="I7" s="10">
        <f>IFERROR(IF(DadosOportunidadesPotenciais[[#This Row],[Previsão 
Fechar]] &lt;&gt;"",IF(DadosOportunidadesPotenciais[[#This Row],[Previsão 
Fechar]] = "Julho ",DadosOportunidadesPotenciais[Ponderada 
Previsão],0),""),"")</f>
        <v>0</v>
      </c>
      <c r="J7" s="15">
        <f>IFERROR(IF(DadosOportunidadesPotenciais[[#This Row],[Previsão 
Fechar]] &lt;&gt;"",IF(DadosOportunidadesPotenciais[[#This Row],[Previsão 
Fechar]] = "Agosto",DadosOportunidadesPotenciais[Ponderada 
Previsão],0),""),"")</f>
        <v>0</v>
      </c>
      <c r="K7" s="10">
        <f>IFERROR(IF(DadosOportunidadesPotenciais[[#This Row],[Previsão 
Fechar]] &lt;&gt;"",IF(DadosOportunidadesPotenciais[[#This Row],[Previsão 
Fechar]] = "Setembro",DadosOportunidadesPotenciais[Ponderada 
Previsão],0),""),"")</f>
        <v>0</v>
      </c>
      <c r="L7" s="10">
        <f>IFERROR(IF(DadosOportunidadesPotenciais[[#This Row],[Previsão 
Fechar]] &lt;&gt;"",IF(DadosOportunidadesPotenciais[[#This Row],[Previsão 
Fechar]] = "Outubro",DadosOportunidadesPotenciais[Ponderada 
Previsão],0),""),"")</f>
        <v>0</v>
      </c>
      <c r="M7" s="10">
        <f>IFERROR(IF(DadosOportunidadesPotenciais[[#This Row],[Previsão 
Fechar]] &lt;&gt;"",IF(DadosOportunidadesPotenciais[[#This Row],[Previsão 
Fechar]] = "Novembro",DadosOportunidadesPotenciais[Ponderada 
Previsão],0),""),"")</f>
        <v>0</v>
      </c>
      <c r="N7" s="10">
        <f>IFERROR(IF(DadosOportunidadesPotenciais[[#This Row],[Previsão 
Fechar]] &lt;&gt;"",IF(DadosOportunidadesPotenciais[[#This Row],[Previsão 
Fechar]] = "Dezembro",DadosOportunidadesPotenciais[Ponderada 
Previsão],0),""),"")</f>
        <v>0</v>
      </c>
    </row>
    <row r="8" spans="2:14" ht="30" customHeight="1" x14ac:dyDescent="0.25">
      <c r="B8" t="str">
        <f>IFERROR(IF(AND(DadosOportunidadesPotenciais[[#This Row],[Nome da Oportunidade Potencial]] &lt;&gt; "", ROW(VendasPonderadas[Nome da oportunidade potencial])&lt;&gt;EntradaMaisRecente),DadosOportunidadesPotenciais[Nome da Oportunidade Potencial], ""),"")</f>
        <v>Alpine Ski House</v>
      </c>
      <c r="C8" s="10">
        <f>IFERROR(IF(DadosOportunidadesPotenciais[[#This Row],[Previsão 
Fechar]] &lt;&gt;"",IF(DadosOportunidadesPotenciais[[#This Row],[Previsão 
Fechar]]= "Janeiro",DadosOportunidadesPotenciais[Ponderada 
Previsão],0),""),"")</f>
        <v>0</v>
      </c>
      <c r="D8" s="10">
        <f>IFERROR(IF(DadosOportunidadesPotenciais[[#This Row],[Previsão 
Fechar]] &lt;&gt;"",IF(DadosOportunidadesPotenciais[[#This Row],[Previsão 
Fechar]] = "Fevereiro",DadosOportunidadesPotenciais[Ponderada 
Previsão],0),""),"")</f>
        <v>0</v>
      </c>
      <c r="E8" s="10">
        <f>IFERROR(IF(DadosOportunidadesPotenciais[[#This Row],[Previsão 
Fechar]] &lt;&gt;"",IF(DadosOportunidadesPotenciais[[#This Row],[Previsão 
Fechar]] = "Março",DadosOportunidadesPotenciais[Ponderada 
Previsão],0),""),"")</f>
        <v>20000</v>
      </c>
      <c r="F8" s="15">
        <f>IFERROR(IF(DadosOportunidadesPotenciais[[#This Row],[Previsão 
Fechar]] &lt;&gt;"",IF(DadosOportunidadesPotenciais[[#This Row],[Previsão 
Fechar]] = "Abril",DadosOportunidadesPotenciais[Ponderada 
Previsão],0),""),"")</f>
        <v>0</v>
      </c>
      <c r="G8" s="10">
        <f>IFERROR(IF(DadosOportunidadesPotenciais[[#This Row],[Previsão 
Fechar]] &lt;&gt;"",IF(DadosOportunidadesPotenciais[[#This Row],[Previsão 
Fechar]] = "Maio",DadosOportunidadesPotenciais[Ponderada 
Previsão],0),""),"")</f>
        <v>0</v>
      </c>
      <c r="H8" s="10">
        <f>IFERROR(IF(DadosOportunidadesPotenciais[[#This Row],[Previsão 
Fechar]] &lt;&gt;"",IF(DadosOportunidadesPotenciais[[#This Row],[Previsão 
Fechar]] = "Junho",DadosOportunidadesPotenciais[Ponderada 
Previsão],0),""),"")</f>
        <v>0</v>
      </c>
      <c r="I8" s="10">
        <f>IFERROR(IF(DadosOportunidadesPotenciais[[#This Row],[Previsão 
Fechar]] &lt;&gt;"",IF(DadosOportunidadesPotenciais[[#This Row],[Previsão 
Fechar]] = "Julho ",DadosOportunidadesPotenciais[Ponderada 
Previsão],0),""),"")</f>
        <v>0</v>
      </c>
      <c r="J8" s="15">
        <f>IFERROR(IF(DadosOportunidadesPotenciais[[#This Row],[Previsão 
Fechar]] &lt;&gt;"",IF(DadosOportunidadesPotenciais[[#This Row],[Previsão 
Fechar]] = "Agosto",DadosOportunidadesPotenciais[Ponderada 
Previsão],0),""),"")</f>
        <v>0</v>
      </c>
      <c r="K8" s="10">
        <f>IFERROR(IF(DadosOportunidadesPotenciais[[#This Row],[Previsão 
Fechar]] &lt;&gt;"",IF(DadosOportunidadesPotenciais[[#This Row],[Previsão 
Fechar]] = "Setembro",DadosOportunidadesPotenciais[Ponderada 
Previsão],0),""),"")</f>
        <v>0</v>
      </c>
      <c r="L8" s="10">
        <f>IFERROR(IF(DadosOportunidadesPotenciais[[#This Row],[Previsão 
Fechar]] &lt;&gt;"",IF(DadosOportunidadesPotenciais[[#This Row],[Previsão 
Fechar]] = "Outubro",DadosOportunidadesPotenciais[Ponderada 
Previsão],0),""),"")</f>
        <v>0</v>
      </c>
      <c r="M8" s="10">
        <f>IFERROR(IF(DadosOportunidadesPotenciais[[#This Row],[Previsão 
Fechar]] &lt;&gt;"",IF(DadosOportunidadesPotenciais[[#This Row],[Previsão 
Fechar]] = "Novembro",DadosOportunidadesPotenciais[Ponderada 
Previsão],0),""),"")</f>
        <v>0</v>
      </c>
      <c r="N8" s="10">
        <f>IFERROR(IF(DadosOportunidadesPotenciais[[#This Row],[Previsão 
Fechar]] &lt;&gt;"",IF(DadosOportunidadesPotenciais[[#This Row],[Previsão 
Fechar]] = "Dezembro",DadosOportunidadesPotenciais[Ponderada 
Previsão],0),""),"")</f>
        <v>0</v>
      </c>
    </row>
    <row r="9" spans="2:14" ht="30" customHeight="1" x14ac:dyDescent="0.25">
      <c r="B9" t="str">
        <f>IFERROR(IF(AND(DadosOportunidadesPotenciais[[#This Row],[Nome da Oportunidade Potencial]] &lt;&gt; "", ROW(VendasPonderadas[Nome da oportunidade potencial])&lt;&gt;EntradaMaisRecente),DadosOportunidadesPotenciais[Nome da Oportunidade Potencial], ""),"")</f>
        <v/>
      </c>
      <c r="C9" s="10" t="str">
        <f>IFERROR(IF(DadosOportunidadesPotenciais[[#This Row],[Previsão 
Fechar]] &lt;&gt;"",IF(DadosOportunidadesPotenciais[[#This Row],[Previsão 
Fechar]]= "Janeiro",DadosOportunidadesPotenciais[Ponderada 
Previsão],0),""),"")</f>
        <v/>
      </c>
      <c r="D9" s="10" t="str">
        <f>IFERROR(IF(DadosOportunidadesPotenciais[[#This Row],[Previsão 
Fechar]] &lt;&gt;"",IF(DadosOportunidadesPotenciais[[#This Row],[Previsão 
Fechar]] = "Fevereiro",DadosOportunidadesPotenciais[Ponderada 
Previsão],0),""),"")</f>
        <v/>
      </c>
      <c r="E9" s="10" t="str">
        <f>IFERROR(IF(DadosOportunidadesPotenciais[[#This Row],[Previsão 
Fechar]] &lt;&gt;"",IF(DadosOportunidadesPotenciais[[#This Row],[Previsão 
Fechar]] = "Março",DadosOportunidadesPotenciais[Ponderada 
Previsão],0),""),"")</f>
        <v/>
      </c>
      <c r="F9" s="15" t="str">
        <f>IFERROR(IF(DadosOportunidadesPotenciais[[#This Row],[Previsão 
Fechar]] &lt;&gt;"",IF(DadosOportunidadesPotenciais[[#This Row],[Previsão 
Fechar]] = "Abril",DadosOportunidadesPotenciais[Ponderada 
Previsão],0),""),"")</f>
        <v/>
      </c>
      <c r="G9" s="10" t="str">
        <f>IFERROR(IF(DadosOportunidadesPotenciais[[#This Row],[Previsão 
Fechar]] &lt;&gt;"",IF(DadosOportunidadesPotenciais[[#This Row],[Previsão 
Fechar]] = "Maio",DadosOportunidadesPotenciais[Ponderada 
Previsão],0),""),"")</f>
        <v/>
      </c>
      <c r="H9" s="10" t="str">
        <f>IFERROR(IF(DadosOportunidadesPotenciais[[#This Row],[Previsão 
Fechar]] &lt;&gt;"",IF(DadosOportunidadesPotenciais[[#This Row],[Previsão 
Fechar]] = "Junho",DadosOportunidadesPotenciais[Ponderada 
Previsão],0),""),"")</f>
        <v/>
      </c>
      <c r="I9" s="10" t="str">
        <f>IFERROR(IF(DadosOportunidadesPotenciais[[#This Row],[Previsão 
Fechar]] &lt;&gt;"",IF(DadosOportunidadesPotenciais[[#This Row],[Previsão 
Fechar]] = "Julho ",DadosOportunidadesPotenciais[Ponderada 
Previsão],0),""),"")</f>
        <v/>
      </c>
      <c r="J9" s="15" t="str">
        <f>IFERROR(IF(DadosOportunidadesPotenciais[[#This Row],[Previsão 
Fechar]] &lt;&gt;"",IF(DadosOportunidadesPotenciais[[#This Row],[Previsão 
Fechar]] = "Agosto",DadosOportunidadesPotenciais[Ponderada 
Previsão],0),""),"")</f>
        <v/>
      </c>
      <c r="K9" s="10" t="str">
        <f>IFERROR(IF(DadosOportunidadesPotenciais[[#This Row],[Previsão 
Fechar]] &lt;&gt;"",IF(DadosOportunidadesPotenciais[[#This Row],[Previsão 
Fechar]] = "Setembro",DadosOportunidadesPotenciais[Ponderada 
Previsão],0),""),"")</f>
        <v/>
      </c>
      <c r="L9" s="10" t="str">
        <f>IFERROR(IF(DadosOportunidadesPotenciais[[#This Row],[Previsão 
Fechar]] &lt;&gt;"",IF(DadosOportunidadesPotenciais[[#This Row],[Previsão 
Fechar]] = "Outubro",DadosOportunidadesPotenciais[Ponderada 
Previsão],0),""),"")</f>
        <v/>
      </c>
      <c r="M9" s="10" t="str">
        <f>IFERROR(IF(DadosOportunidadesPotenciais[[#This Row],[Previsão 
Fechar]] &lt;&gt;"",IF(DadosOportunidadesPotenciais[[#This Row],[Previsão 
Fechar]] = "Novembro",DadosOportunidadesPotenciais[Ponderada 
Previsão],0),""),"")</f>
        <v/>
      </c>
      <c r="N9" s="10" t="str">
        <f>IFERROR(IF(DadosOportunidadesPotenciais[[#This Row],[Previsão 
Fechar]] &lt;&gt;"",IF(DadosOportunidadesPotenciais[[#This Row],[Previsão 
Fechar]] = "Dezembro",DadosOportunidadesPotenciais[Ponderada 
Previsão],0),""),"")</f>
        <v/>
      </c>
    </row>
    <row r="10" spans="2:14" ht="30" customHeight="1" x14ac:dyDescent="0.25">
      <c r="B10" t="str">
        <f>IFERROR(IF(AND(DadosOportunidadesPotenciais[[#This Row],[Nome da Oportunidade Potencial]] &lt;&gt; "", ROW(VendasPonderadas[Nome da oportunidade potencial])&lt;&gt;EntradaMaisRecente),DadosOportunidadesPotenciais[Nome da Oportunidade Potencial], ""),"")</f>
        <v/>
      </c>
      <c r="C10" s="10" t="str">
        <f>IFERROR(IF(DadosOportunidadesPotenciais[[#This Row],[Previsão 
Fechar]] &lt;&gt;"",IF(DadosOportunidadesPotenciais[[#This Row],[Previsão 
Fechar]]= "Janeiro",DadosOportunidadesPotenciais[Ponderada 
Previsão],0),""),"")</f>
        <v/>
      </c>
      <c r="D10" s="10" t="str">
        <f>IFERROR(IF(DadosOportunidadesPotenciais[[#This Row],[Previsão 
Fechar]] &lt;&gt;"",IF(DadosOportunidadesPotenciais[[#This Row],[Previsão 
Fechar]] = "Fevereiro",DadosOportunidadesPotenciais[Ponderada 
Previsão],0),""),"")</f>
        <v/>
      </c>
      <c r="E10" s="10" t="str">
        <f>IFERROR(IF(DadosOportunidadesPotenciais[[#This Row],[Previsão 
Fechar]] &lt;&gt;"",IF(DadosOportunidadesPotenciais[[#This Row],[Previsão 
Fechar]] = "Março",DadosOportunidadesPotenciais[Ponderada 
Previsão],0),""),"")</f>
        <v/>
      </c>
      <c r="F10" s="15" t="str">
        <f>IFERROR(IF(DadosOportunidadesPotenciais[[#This Row],[Previsão 
Fechar]] &lt;&gt;"",IF(DadosOportunidadesPotenciais[[#This Row],[Previsão 
Fechar]] = "Abril",DadosOportunidadesPotenciais[Ponderada 
Previsão],0),""),"")</f>
        <v/>
      </c>
      <c r="G10" s="10" t="str">
        <f>IFERROR(IF(DadosOportunidadesPotenciais[[#This Row],[Previsão 
Fechar]] &lt;&gt;"",IF(DadosOportunidadesPotenciais[[#This Row],[Previsão 
Fechar]] = "Maio",DadosOportunidadesPotenciais[Ponderada 
Previsão],0),""),"")</f>
        <v/>
      </c>
      <c r="H10" s="10" t="str">
        <f>IFERROR(IF(DadosOportunidadesPotenciais[[#This Row],[Previsão 
Fechar]] &lt;&gt;"",IF(DadosOportunidadesPotenciais[[#This Row],[Previsão 
Fechar]] = "Junho",DadosOportunidadesPotenciais[Ponderada 
Previsão],0),""),"")</f>
        <v/>
      </c>
      <c r="I10" s="10" t="str">
        <f>IFERROR(IF(DadosOportunidadesPotenciais[[#This Row],[Previsão 
Fechar]] &lt;&gt;"",IF(DadosOportunidadesPotenciais[[#This Row],[Previsão 
Fechar]] = "Julho ",DadosOportunidadesPotenciais[Ponderada 
Previsão],0),""),"")</f>
        <v/>
      </c>
      <c r="J10" s="15" t="str">
        <f>IFERROR(IF(DadosOportunidadesPotenciais[[#This Row],[Previsão 
Fechar]] &lt;&gt;"",IF(DadosOportunidadesPotenciais[[#This Row],[Previsão 
Fechar]] = "Agosto",DadosOportunidadesPotenciais[Ponderada 
Previsão],0),""),"")</f>
        <v/>
      </c>
      <c r="K10" s="10" t="str">
        <f>IFERROR(IF(DadosOportunidadesPotenciais[[#This Row],[Previsão 
Fechar]] &lt;&gt;"",IF(DadosOportunidadesPotenciais[[#This Row],[Previsão 
Fechar]] = "Setembro",DadosOportunidadesPotenciais[Ponderada 
Previsão],0),""),"")</f>
        <v/>
      </c>
      <c r="L10" s="10" t="str">
        <f>IFERROR(IF(DadosOportunidadesPotenciais[[#This Row],[Previsão 
Fechar]] &lt;&gt;"",IF(DadosOportunidadesPotenciais[[#This Row],[Previsão 
Fechar]] = "Outubro",DadosOportunidadesPotenciais[Ponderada 
Previsão],0),""),"")</f>
        <v/>
      </c>
      <c r="M10" s="10" t="str">
        <f>IFERROR(IF(DadosOportunidadesPotenciais[[#This Row],[Previsão 
Fechar]] &lt;&gt;"",IF(DadosOportunidadesPotenciais[[#This Row],[Previsão 
Fechar]] = "Novembro",DadosOportunidadesPotenciais[Ponderada 
Previsão],0),""),"")</f>
        <v/>
      </c>
      <c r="N10" s="10" t="str">
        <f>IFERROR(IF(DadosOportunidadesPotenciais[[#This Row],[Previsão 
Fechar]] &lt;&gt;"",IF(DadosOportunidadesPotenciais[[#This Row],[Previsão 
Fechar]] = "Dezembro",DadosOportunidadesPotenciais[Ponderada 
Previsão],0),""),"")</f>
        <v/>
      </c>
    </row>
    <row r="11" spans="2:14" ht="30" customHeight="1" x14ac:dyDescent="0.25">
      <c r="B11" t="str">
        <f>IFERROR(IF(AND(DadosOportunidadesPotenciais[[#This Row],[Nome da Oportunidade Potencial]] &lt;&gt; "", ROW(VendasPonderadas[Nome da oportunidade potencial])&lt;&gt;EntradaMaisRecente),DadosOportunidadesPotenciais[Nome da Oportunidade Potencial], ""),"")</f>
        <v/>
      </c>
      <c r="C11" s="10" t="str">
        <f>IFERROR(IF(DadosOportunidadesPotenciais[[#This Row],[Previsão 
Fechar]] &lt;&gt;"",IF(DadosOportunidadesPotenciais[[#This Row],[Previsão 
Fechar]]= "Janeiro",DadosOportunidadesPotenciais[Ponderada 
Previsão],0),""),"")</f>
        <v/>
      </c>
      <c r="D11" s="10" t="str">
        <f>IFERROR(IF(DadosOportunidadesPotenciais[[#This Row],[Previsão 
Fechar]] &lt;&gt;"",IF(DadosOportunidadesPotenciais[[#This Row],[Previsão 
Fechar]] = "Fevereiro",DadosOportunidadesPotenciais[Ponderada 
Previsão],0),""),"")</f>
        <v/>
      </c>
      <c r="E11" s="10" t="str">
        <f>IFERROR(IF(DadosOportunidadesPotenciais[[#This Row],[Previsão 
Fechar]] &lt;&gt;"",IF(DadosOportunidadesPotenciais[[#This Row],[Previsão 
Fechar]] = "Março",DadosOportunidadesPotenciais[Ponderada 
Previsão],0),""),"")</f>
        <v/>
      </c>
      <c r="F11" s="15" t="str">
        <f>IFERROR(IF(DadosOportunidadesPotenciais[[#This Row],[Previsão 
Fechar]] &lt;&gt;"",IF(DadosOportunidadesPotenciais[[#This Row],[Previsão 
Fechar]] = "Abril",DadosOportunidadesPotenciais[Ponderada 
Previsão],0),""),"")</f>
        <v/>
      </c>
      <c r="G11" s="10" t="str">
        <f>IFERROR(IF(DadosOportunidadesPotenciais[[#This Row],[Previsão 
Fechar]] &lt;&gt;"",IF(DadosOportunidadesPotenciais[[#This Row],[Previsão 
Fechar]] = "Maio",DadosOportunidadesPotenciais[Ponderada 
Previsão],0),""),"")</f>
        <v/>
      </c>
      <c r="H11" s="10" t="str">
        <f>IFERROR(IF(DadosOportunidadesPotenciais[[#This Row],[Previsão 
Fechar]] &lt;&gt;"",IF(DadosOportunidadesPotenciais[[#This Row],[Previsão 
Fechar]] = "Junho",DadosOportunidadesPotenciais[Ponderada 
Previsão],0),""),"")</f>
        <v/>
      </c>
      <c r="I11" s="10" t="str">
        <f>IFERROR(IF(DadosOportunidadesPotenciais[[#This Row],[Previsão 
Fechar]] &lt;&gt;"",IF(DadosOportunidadesPotenciais[[#This Row],[Previsão 
Fechar]] = "Julho ",DadosOportunidadesPotenciais[Ponderada 
Previsão],0),""),"")</f>
        <v/>
      </c>
      <c r="J11" s="15" t="str">
        <f>IFERROR(IF(DadosOportunidadesPotenciais[[#This Row],[Previsão 
Fechar]] &lt;&gt;"",IF(DadosOportunidadesPotenciais[[#This Row],[Previsão 
Fechar]] = "Agosto",DadosOportunidadesPotenciais[Ponderada 
Previsão],0),""),"")</f>
        <v/>
      </c>
      <c r="K11" s="10" t="str">
        <f>IFERROR(IF(DadosOportunidadesPotenciais[[#This Row],[Previsão 
Fechar]] &lt;&gt;"",IF(DadosOportunidadesPotenciais[[#This Row],[Previsão 
Fechar]] = "Setembro",DadosOportunidadesPotenciais[Ponderada 
Previsão],0),""),"")</f>
        <v/>
      </c>
      <c r="L11" s="10" t="str">
        <f>IFERROR(IF(DadosOportunidadesPotenciais[[#This Row],[Previsão 
Fechar]] &lt;&gt;"",IF(DadosOportunidadesPotenciais[[#This Row],[Previsão 
Fechar]] = "Outubro",DadosOportunidadesPotenciais[Ponderada 
Previsão],0),""),"")</f>
        <v/>
      </c>
      <c r="M11" s="10" t="str">
        <f>IFERROR(IF(DadosOportunidadesPotenciais[[#This Row],[Previsão 
Fechar]] &lt;&gt;"",IF(DadosOportunidadesPotenciais[[#This Row],[Previsão 
Fechar]] = "Novembro",DadosOportunidadesPotenciais[Ponderada 
Previsão],0),""),"")</f>
        <v/>
      </c>
      <c r="N11" s="10" t="str">
        <f>IFERROR(IF(DadosOportunidadesPotenciais[[#This Row],[Previsão 
Fechar]] &lt;&gt;"",IF(DadosOportunidadesPotenciais[[#This Row],[Previsão 
Fechar]] = "Dezembro",DadosOportunidadesPotenciais[Ponderada 
Previsão],0),""),"")</f>
        <v/>
      </c>
    </row>
    <row r="12" spans="2:14" ht="30" customHeight="1" x14ac:dyDescent="0.25">
      <c r="B12" t="str">
        <f>IFERROR(IF(AND(DadosOportunidadesPotenciais[[#This Row],[Nome da Oportunidade Potencial]] &lt;&gt; "", ROW(VendasPonderadas[Nome da oportunidade potencial])&lt;&gt;EntradaMaisRecente),DadosOportunidadesPotenciais[Nome da Oportunidade Potencial], ""),"")</f>
        <v/>
      </c>
      <c r="C12" s="10" t="str">
        <f>IFERROR(IF(DadosOportunidadesPotenciais[[#This Row],[Previsão 
Fechar]] &lt;&gt;"",IF(DadosOportunidadesPotenciais[[#This Row],[Previsão 
Fechar]]= "Janeiro",DadosOportunidadesPotenciais[Ponderada 
Previsão],0),""),"")</f>
        <v/>
      </c>
      <c r="D12" s="10" t="str">
        <f>IFERROR(IF(DadosOportunidadesPotenciais[[#This Row],[Previsão 
Fechar]] &lt;&gt;"",IF(DadosOportunidadesPotenciais[[#This Row],[Previsão 
Fechar]] = "Fevereiro",DadosOportunidadesPotenciais[Ponderada 
Previsão],0),""),"")</f>
        <v/>
      </c>
      <c r="E12" s="10" t="str">
        <f>IFERROR(IF(DadosOportunidadesPotenciais[[#This Row],[Previsão 
Fechar]] &lt;&gt;"",IF(DadosOportunidadesPotenciais[[#This Row],[Previsão 
Fechar]] = "Março",DadosOportunidadesPotenciais[Ponderada 
Previsão],0),""),"")</f>
        <v/>
      </c>
      <c r="F12" s="15" t="str">
        <f>IFERROR(IF(DadosOportunidadesPotenciais[[#This Row],[Previsão 
Fechar]] &lt;&gt;"",IF(DadosOportunidadesPotenciais[[#This Row],[Previsão 
Fechar]] = "Abril",DadosOportunidadesPotenciais[Ponderada 
Previsão],0),""),"")</f>
        <v/>
      </c>
      <c r="G12" s="10" t="str">
        <f>IFERROR(IF(DadosOportunidadesPotenciais[[#This Row],[Previsão 
Fechar]] &lt;&gt;"",IF(DadosOportunidadesPotenciais[[#This Row],[Previsão 
Fechar]] = "Maio",DadosOportunidadesPotenciais[Ponderada 
Previsão],0),""),"")</f>
        <v/>
      </c>
      <c r="H12" s="10" t="str">
        <f>IFERROR(IF(DadosOportunidadesPotenciais[[#This Row],[Previsão 
Fechar]] &lt;&gt;"",IF(DadosOportunidadesPotenciais[[#This Row],[Previsão 
Fechar]] = "Junho",DadosOportunidadesPotenciais[Ponderada 
Previsão],0),""),"")</f>
        <v/>
      </c>
      <c r="I12" s="10" t="str">
        <f>IFERROR(IF(DadosOportunidadesPotenciais[[#This Row],[Previsão 
Fechar]] &lt;&gt;"",IF(DadosOportunidadesPotenciais[[#This Row],[Previsão 
Fechar]] = "Julho ",DadosOportunidadesPotenciais[Ponderada 
Previsão],0),""),"")</f>
        <v/>
      </c>
      <c r="J12" s="15" t="str">
        <f>IFERROR(IF(DadosOportunidadesPotenciais[[#This Row],[Previsão 
Fechar]] &lt;&gt;"",IF(DadosOportunidadesPotenciais[[#This Row],[Previsão 
Fechar]] = "Agosto",DadosOportunidadesPotenciais[Ponderada 
Previsão],0),""),"")</f>
        <v/>
      </c>
      <c r="K12" s="10" t="str">
        <f>IFERROR(IF(DadosOportunidadesPotenciais[[#This Row],[Previsão 
Fechar]] &lt;&gt;"",IF(DadosOportunidadesPotenciais[[#This Row],[Previsão 
Fechar]] = "Setembro",DadosOportunidadesPotenciais[Ponderada 
Previsão],0),""),"")</f>
        <v/>
      </c>
      <c r="L12" s="10" t="str">
        <f>IFERROR(IF(DadosOportunidadesPotenciais[[#This Row],[Previsão 
Fechar]] &lt;&gt;"",IF(DadosOportunidadesPotenciais[[#This Row],[Previsão 
Fechar]] = "Outubro",DadosOportunidadesPotenciais[Ponderada 
Previsão],0),""),"")</f>
        <v/>
      </c>
      <c r="M12" s="10" t="str">
        <f>IFERROR(IF(DadosOportunidadesPotenciais[[#This Row],[Previsão 
Fechar]] &lt;&gt;"",IF(DadosOportunidadesPotenciais[[#This Row],[Previsão 
Fechar]] = "Novembro",DadosOportunidadesPotenciais[Ponderada 
Previsão],0),""),"")</f>
        <v/>
      </c>
      <c r="N12" s="10" t="str">
        <f>IFERROR(IF(DadosOportunidadesPotenciais[[#This Row],[Previsão 
Fechar]] &lt;&gt;"",IF(DadosOportunidadesPotenciais[[#This Row],[Previsão 
Fechar]] = "Dezembro",DadosOportunidadesPotenciais[Ponderada 
Previsão],0),""),"")</f>
        <v/>
      </c>
    </row>
    <row r="13" spans="2:14" ht="30" customHeight="1" x14ac:dyDescent="0.25">
      <c r="B13" t="str">
        <f>IFERROR(IF(AND(DadosOportunidadesPotenciais[[#This Row],[Nome da Oportunidade Potencial]] &lt;&gt; "", ROW(VendasPonderadas[Nome da oportunidade potencial])&lt;&gt;EntradaMaisRecente),DadosOportunidadesPotenciais[Nome da Oportunidade Potencial], ""),"")</f>
        <v/>
      </c>
      <c r="C13" s="10" t="str">
        <f>IFERROR(IF(DadosOportunidadesPotenciais[[#This Row],[Previsão 
Fechar]] &lt;&gt;"",IF(DadosOportunidadesPotenciais[[#This Row],[Previsão 
Fechar]]= "Janeiro",DadosOportunidadesPotenciais[Ponderada 
Previsão],0),""),"")</f>
        <v/>
      </c>
      <c r="D13" s="10" t="str">
        <f>IFERROR(IF(DadosOportunidadesPotenciais[[#This Row],[Previsão 
Fechar]] &lt;&gt;"",IF(DadosOportunidadesPotenciais[[#This Row],[Previsão 
Fechar]] = "Fevereiro",DadosOportunidadesPotenciais[Ponderada 
Previsão],0),""),"")</f>
        <v/>
      </c>
      <c r="E13" s="10" t="str">
        <f>IFERROR(IF(DadosOportunidadesPotenciais[[#This Row],[Previsão 
Fechar]] &lt;&gt;"",IF(DadosOportunidadesPotenciais[[#This Row],[Previsão 
Fechar]] = "Março",DadosOportunidadesPotenciais[Ponderada 
Previsão],0),""),"")</f>
        <v/>
      </c>
      <c r="F13" s="15" t="str">
        <f>IFERROR(IF(DadosOportunidadesPotenciais[[#This Row],[Previsão 
Fechar]] &lt;&gt;"",IF(DadosOportunidadesPotenciais[[#This Row],[Previsão 
Fechar]] = "Abril",DadosOportunidadesPotenciais[Ponderada 
Previsão],0),""),"")</f>
        <v/>
      </c>
      <c r="G13" s="10" t="str">
        <f>IFERROR(IF(DadosOportunidadesPotenciais[[#This Row],[Previsão 
Fechar]] &lt;&gt;"",IF(DadosOportunidadesPotenciais[[#This Row],[Previsão 
Fechar]] = "Maio",DadosOportunidadesPotenciais[Ponderada 
Previsão],0),""),"")</f>
        <v/>
      </c>
      <c r="H13" s="10" t="str">
        <f>IFERROR(IF(DadosOportunidadesPotenciais[[#This Row],[Previsão 
Fechar]] &lt;&gt;"",IF(DadosOportunidadesPotenciais[[#This Row],[Previsão 
Fechar]] = "Junho",DadosOportunidadesPotenciais[Ponderada 
Previsão],0),""),"")</f>
        <v/>
      </c>
      <c r="I13" s="10" t="str">
        <f>IFERROR(IF(DadosOportunidadesPotenciais[[#This Row],[Previsão 
Fechar]] &lt;&gt;"",IF(DadosOportunidadesPotenciais[[#This Row],[Previsão 
Fechar]] = "Julho ",DadosOportunidadesPotenciais[Ponderada 
Previsão],0),""),"")</f>
        <v/>
      </c>
      <c r="J13" s="15" t="str">
        <f>IFERROR(IF(DadosOportunidadesPotenciais[[#This Row],[Previsão 
Fechar]] &lt;&gt;"",IF(DadosOportunidadesPotenciais[[#This Row],[Previsão 
Fechar]] = "Agosto",DadosOportunidadesPotenciais[Ponderada 
Previsão],0),""),"")</f>
        <v/>
      </c>
      <c r="K13" s="10" t="str">
        <f>IFERROR(IF(DadosOportunidadesPotenciais[[#This Row],[Previsão 
Fechar]] &lt;&gt;"",IF(DadosOportunidadesPotenciais[[#This Row],[Previsão 
Fechar]] = "Setembro",DadosOportunidadesPotenciais[Ponderada 
Previsão],0),""),"")</f>
        <v/>
      </c>
      <c r="L13" s="10" t="str">
        <f>IFERROR(IF(DadosOportunidadesPotenciais[[#This Row],[Previsão 
Fechar]] &lt;&gt;"",IF(DadosOportunidadesPotenciais[[#This Row],[Previsão 
Fechar]] = "Outubro",DadosOportunidadesPotenciais[Ponderada 
Previsão],0),""),"")</f>
        <v/>
      </c>
      <c r="M13" s="10" t="str">
        <f>IFERROR(IF(DadosOportunidadesPotenciais[[#This Row],[Previsão 
Fechar]] &lt;&gt;"",IF(DadosOportunidadesPotenciais[[#This Row],[Previsão 
Fechar]] = "Novembro",DadosOportunidadesPotenciais[Ponderada 
Previsão],0),""),"")</f>
        <v/>
      </c>
      <c r="N13" s="10" t="str">
        <f>IFERROR(IF(DadosOportunidadesPotenciais[[#This Row],[Previsão 
Fechar]] &lt;&gt;"",IF(DadosOportunidadesPotenciais[[#This Row],[Previsão 
Fechar]] = "Dezembro",DadosOportunidadesPotenciais[Ponderada 
Previsão],0),""),"")</f>
        <v/>
      </c>
    </row>
    <row r="14" spans="2:14" ht="30" customHeight="1" x14ac:dyDescent="0.25">
      <c r="B14" t="str">
        <f>IFERROR(IF(AND(DadosOportunidadesPotenciais[[#This Row],[Nome da Oportunidade Potencial]] &lt;&gt; "", ROW(VendasPonderadas[Nome da oportunidade potencial])&lt;&gt;EntradaMaisRecente),DadosOportunidadesPotenciais[Nome da Oportunidade Potencial], ""),"")</f>
        <v/>
      </c>
      <c r="C14" s="10" t="str">
        <f>IFERROR(IF(DadosOportunidadesPotenciais[[#This Row],[Previsão 
Fechar]] &lt;&gt;"",IF(DadosOportunidadesPotenciais[[#This Row],[Previsão 
Fechar]]= "Janeiro",DadosOportunidadesPotenciais[Ponderada 
Previsão],0),""),"")</f>
        <v/>
      </c>
      <c r="D14" s="10" t="str">
        <f>IFERROR(IF(DadosOportunidadesPotenciais[[#This Row],[Previsão 
Fechar]] &lt;&gt;"",IF(DadosOportunidadesPotenciais[[#This Row],[Previsão 
Fechar]] = "Fevereiro",DadosOportunidadesPotenciais[Ponderada 
Previsão],0),""),"")</f>
        <v/>
      </c>
      <c r="E14" s="10" t="str">
        <f>IFERROR(IF(DadosOportunidadesPotenciais[[#This Row],[Previsão 
Fechar]] &lt;&gt;"",IF(DadosOportunidadesPotenciais[[#This Row],[Previsão 
Fechar]] = "Março",DadosOportunidadesPotenciais[Ponderada 
Previsão],0),""),"")</f>
        <v/>
      </c>
      <c r="F14" s="15" t="str">
        <f>IFERROR(IF(DadosOportunidadesPotenciais[[#This Row],[Previsão 
Fechar]] &lt;&gt;"",IF(DadosOportunidadesPotenciais[[#This Row],[Previsão 
Fechar]] = "Abril",DadosOportunidadesPotenciais[Ponderada 
Previsão],0),""),"")</f>
        <v/>
      </c>
      <c r="G14" s="10" t="str">
        <f>IFERROR(IF(DadosOportunidadesPotenciais[[#This Row],[Previsão 
Fechar]] &lt;&gt;"",IF(DadosOportunidadesPotenciais[[#This Row],[Previsão 
Fechar]] = "Maio",DadosOportunidadesPotenciais[Ponderada 
Previsão],0),""),"")</f>
        <v/>
      </c>
      <c r="H14" s="10" t="str">
        <f>IFERROR(IF(DadosOportunidadesPotenciais[[#This Row],[Previsão 
Fechar]] &lt;&gt;"",IF(DadosOportunidadesPotenciais[[#This Row],[Previsão 
Fechar]] = "Junho",DadosOportunidadesPotenciais[Ponderada 
Previsão],0),""),"")</f>
        <v/>
      </c>
      <c r="I14" s="10" t="str">
        <f>IFERROR(IF(DadosOportunidadesPotenciais[[#This Row],[Previsão 
Fechar]] &lt;&gt;"",IF(DadosOportunidadesPotenciais[[#This Row],[Previsão 
Fechar]] = "Julho ",DadosOportunidadesPotenciais[Ponderada 
Previsão],0),""),"")</f>
        <v/>
      </c>
      <c r="J14" s="15" t="str">
        <f>IFERROR(IF(DadosOportunidadesPotenciais[[#This Row],[Previsão 
Fechar]] &lt;&gt;"",IF(DadosOportunidadesPotenciais[[#This Row],[Previsão 
Fechar]] = "Agosto",DadosOportunidadesPotenciais[Ponderada 
Previsão],0),""),"")</f>
        <v/>
      </c>
      <c r="K14" s="10" t="str">
        <f>IFERROR(IF(DadosOportunidadesPotenciais[[#This Row],[Previsão 
Fechar]] &lt;&gt;"",IF(DadosOportunidadesPotenciais[[#This Row],[Previsão 
Fechar]] = "Setembro",DadosOportunidadesPotenciais[Ponderada 
Previsão],0),""),"")</f>
        <v/>
      </c>
      <c r="L14" s="10" t="str">
        <f>IFERROR(IF(DadosOportunidadesPotenciais[[#This Row],[Previsão 
Fechar]] &lt;&gt;"",IF(DadosOportunidadesPotenciais[[#This Row],[Previsão 
Fechar]] = "Outubro",DadosOportunidadesPotenciais[Ponderada 
Previsão],0),""),"")</f>
        <v/>
      </c>
      <c r="M14" s="10" t="str">
        <f>IFERROR(IF(DadosOportunidadesPotenciais[[#This Row],[Previsão 
Fechar]] &lt;&gt;"",IF(DadosOportunidadesPotenciais[[#This Row],[Previsão 
Fechar]] = "Novembro",DadosOportunidadesPotenciais[Ponderada 
Previsão],0),""),"")</f>
        <v/>
      </c>
      <c r="N14" s="10" t="str">
        <f>IFERROR(IF(DadosOportunidadesPotenciais[[#This Row],[Previsão 
Fechar]] &lt;&gt;"",IF(DadosOportunidadesPotenciais[[#This Row],[Previsão 
Fechar]] = "Dezembro",DadosOportunidadesPotenciais[Ponderada 
Previsão],0),""),"")</f>
        <v/>
      </c>
    </row>
    <row r="15" spans="2:14" ht="30" customHeight="1" x14ac:dyDescent="0.25">
      <c r="B15" t="str">
        <f>IFERROR(IF(AND(DadosOportunidadesPotenciais[[#This Row],[Nome da Oportunidade Potencial]] &lt;&gt; "", ROW(VendasPonderadas[Nome da oportunidade potencial])&lt;&gt;EntradaMaisRecente),DadosOportunidadesPotenciais[Nome da Oportunidade Potencial], ""),"")</f>
        <v/>
      </c>
      <c r="C15" s="10" t="str">
        <f>IFERROR(IF(DadosOportunidadesPotenciais[[#This Row],[Previsão 
Fechar]] &lt;&gt;"",IF(DadosOportunidadesPotenciais[[#This Row],[Previsão 
Fechar]]= "Janeiro",DadosOportunidadesPotenciais[Ponderada 
Previsão],0),""),"")</f>
        <v/>
      </c>
      <c r="D15" s="10" t="str">
        <f>IFERROR(IF(DadosOportunidadesPotenciais[[#This Row],[Previsão 
Fechar]] &lt;&gt;"",IF(DadosOportunidadesPotenciais[[#This Row],[Previsão 
Fechar]] = "Fevereiro",DadosOportunidadesPotenciais[Ponderada 
Previsão],0),""),"")</f>
        <v/>
      </c>
      <c r="E15" s="10" t="str">
        <f>IFERROR(IF(DadosOportunidadesPotenciais[[#This Row],[Previsão 
Fechar]] &lt;&gt;"",IF(DadosOportunidadesPotenciais[[#This Row],[Previsão 
Fechar]] = "Março",DadosOportunidadesPotenciais[Ponderada 
Previsão],0),""),"")</f>
        <v/>
      </c>
      <c r="F15" s="15" t="str">
        <f>IFERROR(IF(DadosOportunidadesPotenciais[[#This Row],[Previsão 
Fechar]] &lt;&gt;"",IF(DadosOportunidadesPotenciais[[#This Row],[Previsão 
Fechar]] = "Abril",DadosOportunidadesPotenciais[Ponderada 
Previsão],0),""),"")</f>
        <v/>
      </c>
      <c r="G15" s="10" t="str">
        <f>IFERROR(IF(DadosOportunidadesPotenciais[[#This Row],[Previsão 
Fechar]] &lt;&gt;"",IF(DadosOportunidadesPotenciais[[#This Row],[Previsão 
Fechar]] = "Maio",DadosOportunidadesPotenciais[Ponderada 
Previsão],0),""),"")</f>
        <v/>
      </c>
      <c r="H15" s="10" t="str">
        <f>IFERROR(IF(DadosOportunidadesPotenciais[[#This Row],[Previsão 
Fechar]] &lt;&gt;"",IF(DadosOportunidadesPotenciais[[#This Row],[Previsão 
Fechar]] = "Junho",DadosOportunidadesPotenciais[Ponderada 
Previsão],0),""),"")</f>
        <v/>
      </c>
      <c r="I15" s="10" t="str">
        <f>IFERROR(IF(DadosOportunidadesPotenciais[[#This Row],[Previsão 
Fechar]] &lt;&gt;"",IF(DadosOportunidadesPotenciais[[#This Row],[Previsão 
Fechar]] = "Julho ",DadosOportunidadesPotenciais[Ponderada 
Previsão],0),""),"")</f>
        <v/>
      </c>
      <c r="J15" s="15" t="str">
        <f>IFERROR(IF(DadosOportunidadesPotenciais[[#This Row],[Previsão 
Fechar]] &lt;&gt;"",IF(DadosOportunidadesPotenciais[[#This Row],[Previsão 
Fechar]] = "Agosto",DadosOportunidadesPotenciais[Ponderada 
Previsão],0),""),"")</f>
        <v/>
      </c>
      <c r="K15" s="10" t="str">
        <f>IFERROR(IF(DadosOportunidadesPotenciais[[#This Row],[Previsão 
Fechar]] &lt;&gt;"",IF(DadosOportunidadesPotenciais[[#This Row],[Previsão 
Fechar]] = "Setembro",DadosOportunidadesPotenciais[Ponderada 
Previsão],0),""),"")</f>
        <v/>
      </c>
      <c r="L15" s="10" t="str">
        <f>IFERROR(IF(DadosOportunidadesPotenciais[[#This Row],[Previsão 
Fechar]] &lt;&gt;"",IF(DadosOportunidadesPotenciais[[#This Row],[Previsão 
Fechar]] = "Outubro",DadosOportunidadesPotenciais[Ponderada 
Previsão],0),""),"")</f>
        <v/>
      </c>
      <c r="M15" s="10" t="str">
        <f>IFERROR(IF(DadosOportunidadesPotenciais[[#This Row],[Previsão 
Fechar]] &lt;&gt;"",IF(DadosOportunidadesPotenciais[[#This Row],[Previsão 
Fechar]] = "Novembro",DadosOportunidadesPotenciais[Ponderada 
Previsão],0),""),"")</f>
        <v/>
      </c>
      <c r="N15" s="10" t="str">
        <f>IFERROR(IF(DadosOportunidadesPotenciais[[#This Row],[Previsão 
Fechar]] &lt;&gt;"",IF(DadosOportunidadesPotenciais[[#This Row],[Previsão 
Fechar]] = "Dezembro",DadosOportunidadesPotenciais[Ponderada 
Previsão],0),""),"")</f>
        <v/>
      </c>
    </row>
    <row r="16" spans="2:14" ht="30" customHeight="1" x14ac:dyDescent="0.25">
      <c r="B16" t="str">
        <f>IFERROR(IF(AND(DadosOportunidadesPotenciais[[#This Row],[Nome da Oportunidade Potencial]] &lt;&gt; "", ROW(VendasPonderadas[Nome da oportunidade potencial])&lt;&gt;EntradaMaisRecente),DadosOportunidadesPotenciais[Nome da Oportunidade Potencial], ""),"")</f>
        <v/>
      </c>
      <c r="C16" s="10" t="str">
        <f>IFERROR(IF(DadosOportunidadesPotenciais[[#This Row],[Previsão 
Fechar]] &lt;&gt;"",IF(DadosOportunidadesPotenciais[[#This Row],[Previsão 
Fechar]]= "Janeiro",DadosOportunidadesPotenciais[Ponderada 
Previsão],0),""),"")</f>
        <v/>
      </c>
      <c r="D16" s="10" t="str">
        <f>IFERROR(IF(DadosOportunidadesPotenciais[[#This Row],[Previsão 
Fechar]] &lt;&gt;"",IF(DadosOportunidadesPotenciais[[#This Row],[Previsão 
Fechar]] = "Fevereiro",DadosOportunidadesPotenciais[Ponderada 
Previsão],0),""),"")</f>
        <v/>
      </c>
      <c r="E16" s="10" t="str">
        <f>IFERROR(IF(DadosOportunidadesPotenciais[[#This Row],[Previsão 
Fechar]] &lt;&gt;"",IF(DadosOportunidadesPotenciais[[#This Row],[Previsão 
Fechar]] = "Março",DadosOportunidadesPotenciais[Ponderada 
Previsão],0),""),"")</f>
        <v/>
      </c>
      <c r="F16" s="15" t="str">
        <f>IFERROR(IF(DadosOportunidadesPotenciais[[#This Row],[Previsão 
Fechar]] &lt;&gt;"",IF(DadosOportunidadesPotenciais[[#This Row],[Previsão 
Fechar]] = "Abril",DadosOportunidadesPotenciais[Ponderada 
Previsão],0),""),"")</f>
        <v/>
      </c>
      <c r="G16" s="10" t="str">
        <f>IFERROR(IF(DadosOportunidadesPotenciais[[#This Row],[Previsão 
Fechar]] &lt;&gt;"",IF(DadosOportunidadesPotenciais[[#This Row],[Previsão 
Fechar]] = "Maio",DadosOportunidadesPotenciais[Ponderada 
Previsão],0),""),"")</f>
        <v/>
      </c>
      <c r="H16" s="10" t="str">
        <f>IFERROR(IF(DadosOportunidadesPotenciais[[#This Row],[Previsão 
Fechar]] &lt;&gt;"",IF(DadosOportunidadesPotenciais[[#This Row],[Previsão 
Fechar]] = "Junho",DadosOportunidadesPotenciais[Ponderada 
Previsão],0),""),"")</f>
        <v/>
      </c>
      <c r="I16" s="10" t="str">
        <f>IFERROR(IF(DadosOportunidadesPotenciais[[#This Row],[Previsão 
Fechar]] &lt;&gt;"",IF(DadosOportunidadesPotenciais[[#This Row],[Previsão 
Fechar]] = "Julho ",DadosOportunidadesPotenciais[Ponderada 
Previsão],0),""),"")</f>
        <v/>
      </c>
      <c r="J16" s="15" t="str">
        <f>IFERROR(IF(DadosOportunidadesPotenciais[[#This Row],[Previsão 
Fechar]] &lt;&gt;"",IF(DadosOportunidadesPotenciais[[#This Row],[Previsão 
Fechar]] = "Agosto",DadosOportunidadesPotenciais[Ponderada 
Previsão],0),""),"")</f>
        <v/>
      </c>
      <c r="K16" s="10" t="str">
        <f>IFERROR(IF(DadosOportunidadesPotenciais[[#This Row],[Previsão 
Fechar]] &lt;&gt;"",IF(DadosOportunidadesPotenciais[[#This Row],[Previsão 
Fechar]] = "Setembro",DadosOportunidadesPotenciais[Ponderada 
Previsão],0),""),"")</f>
        <v/>
      </c>
      <c r="L16" s="10" t="str">
        <f>IFERROR(IF(DadosOportunidadesPotenciais[[#This Row],[Previsão 
Fechar]] &lt;&gt;"",IF(DadosOportunidadesPotenciais[[#This Row],[Previsão 
Fechar]] = "Outubro",DadosOportunidadesPotenciais[Ponderada 
Previsão],0),""),"")</f>
        <v/>
      </c>
      <c r="M16" s="10" t="str">
        <f>IFERROR(IF(DadosOportunidadesPotenciais[[#This Row],[Previsão 
Fechar]] &lt;&gt;"",IF(DadosOportunidadesPotenciais[[#This Row],[Previsão 
Fechar]] = "Novembro",DadosOportunidadesPotenciais[Ponderada 
Previsão],0),""),"")</f>
        <v/>
      </c>
      <c r="N16" s="10" t="str">
        <f>IFERROR(IF(DadosOportunidadesPotenciais[[#This Row],[Previsão 
Fechar]] &lt;&gt;"",IF(DadosOportunidadesPotenciais[[#This Row],[Previsão 
Fechar]] = "Dezembro",DadosOportunidadesPotenciais[Ponderada 
Previsão],0),""),"")</f>
        <v/>
      </c>
    </row>
    <row r="17" spans="2:14" ht="30" customHeight="1" x14ac:dyDescent="0.25">
      <c r="B17" t="str">
        <f>IFERROR(IF(AND(DadosOportunidadesPotenciais[[#This Row],[Nome da Oportunidade Potencial]] &lt;&gt; "", ROW(VendasPonderadas[Nome da oportunidade potencial])&lt;&gt;EntradaMaisRecente),DadosOportunidadesPotenciais[Nome da Oportunidade Potencial], ""),"")</f>
        <v/>
      </c>
      <c r="C17" s="10" t="str">
        <f>IFERROR(IF(DadosOportunidadesPotenciais[[#This Row],[Previsão 
Fechar]] &lt;&gt;"",IF(DadosOportunidadesPotenciais[[#This Row],[Previsão 
Fechar]]= "Janeiro",DadosOportunidadesPotenciais[Ponderada 
Previsão],0),""),"")</f>
        <v/>
      </c>
      <c r="D17" s="10" t="str">
        <f>IFERROR(IF(DadosOportunidadesPotenciais[[#This Row],[Previsão 
Fechar]] &lt;&gt;"",IF(DadosOportunidadesPotenciais[[#This Row],[Previsão 
Fechar]] = "Fevereiro",DadosOportunidadesPotenciais[Ponderada 
Previsão],0),""),"")</f>
        <v/>
      </c>
      <c r="E17" s="10" t="str">
        <f>IFERROR(IF(DadosOportunidadesPotenciais[[#This Row],[Previsão 
Fechar]] &lt;&gt;"",IF(DadosOportunidadesPotenciais[[#This Row],[Previsão 
Fechar]] = "Março",DadosOportunidadesPotenciais[Ponderada 
Previsão],0),""),"")</f>
        <v/>
      </c>
      <c r="F17" s="15" t="str">
        <f>IFERROR(IF(DadosOportunidadesPotenciais[[#This Row],[Previsão 
Fechar]] &lt;&gt;"",IF(DadosOportunidadesPotenciais[[#This Row],[Previsão 
Fechar]] = "Abril",DadosOportunidadesPotenciais[Ponderada 
Previsão],0),""),"")</f>
        <v/>
      </c>
      <c r="G17" s="10" t="str">
        <f>IFERROR(IF(DadosOportunidadesPotenciais[[#This Row],[Previsão 
Fechar]] &lt;&gt;"",IF(DadosOportunidadesPotenciais[[#This Row],[Previsão 
Fechar]] = "Maio",DadosOportunidadesPotenciais[Ponderada 
Previsão],0),""),"")</f>
        <v/>
      </c>
      <c r="H17" s="10" t="str">
        <f>IFERROR(IF(DadosOportunidadesPotenciais[[#This Row],[Previsão 
Fechar]] &lt;&gt;"",IF(DadosOportunidadesPotenciais[[#This Row],[Previsão 
Fechar]] = "Junho",DadosOportunidadesPotenciais[Ponderada 
Previsão],0),""),"")</f>
        <v/>
      </c>
      <c r="I17" s="10" t="str">
        <f>IFERROR(IF(DadosOportunidadesPotenciais[[#This Row],[Previsão 
Fechar]] &lt;&gt;"",IF(DadosOportunidadesPotenciais[[#This Row],[Previsão 
Fechar]] = "Julho ",DadosOportunidadesPotenciais[Ponderada 
Previsão],0),""),"")</f>
        <v/>
      </c>
      <c r="J17" s="15" t="str">
        <f>IFERROR(IF(DadosOportunidadesPotenciais[[#This Row],[Previsão 
Fechar]] &lt;&gt;"",IF(DadosOportunidadesPotenciais[[#This Row],[Previsão 
Fechar]] = "Agosto",DadosOportunidadesPotenciais[Ponderada 
Previsão],0),""),"")</f>
        <v/>
      </c>
      <c r="K17" s="10" t="str">
        <f>IFERROR(IF(DadosOportunidadesPotenciais[[#This Row],[Previsão 
Fechar]] &lt;&gt;"",IF(DadosOportunidadesPotenciais[[#This Row],[Previsão 
Fechar]] = "Setembro",DadosOportunidadesPotenciais[Ponderada 
Previsão],0),""),"")</f>
        <v/>
      </c>
      <c r="L17" s="10" t="str">
        <f>IFERROR(IF(DadosOportunidadesPotenciais[[#This Row],[Previsão 
Fechar]] &lt;&gt;"",IF(DadosOportunidadesPotenciais[[#This Row],[Previsão 
Fechar]] = "Outubro",DadosOportunidadesPotenciais[Ponderada 
Previsão],0),""),"")</f>
        <v/>
      </c>
      <c r="M17" s="10" t="str">
        <f>IFERROR(IF(DadosOportunidadesPotenciais[[#This Row],[Previsão 
Fechar]] &lt;&gt;"",IF(DadosOportunidadesPotenciais[[#This Row],[Previsão 
Fechar]] = "Novembro",DadosOportunidadesPotenciais[Ponderada 
Previsão],0),""),"")</f>
        <v/>
      </c>
      <c r="N17" s="10" t="str">
        <f>IFERROR(IF(DadosOportunidadesPotenciais[[#This Row],[Previsão 
Fechar]] &lt;&gt;"",IF(DadosOportunidadesPotenciais[[#This Row],[Previsão 
Fechar]] = "Dezembro",DadosOportunidadesPotenciais[Ponderada 
Previsão],0),""),"")</f>
        <v/>
      </c>
    </row>
    <row r="18" spans="2:14" ht="30" customHeight="1" x14ac:dyDescent="0.25">
      <c r="B18" t="str">
        <f>IFERROR(IF(AND(DadosOportunidadesPotenciais[[#This Row],[Nome da Oportunidade Potencial]] &lt;&gt; "", ROW(VendasPonderadas[Nome da oportunidade potencial])&lt;&gt;EntradaMaisRecente),DadosOportunidadesPotenciais[Nome da Oportunidade Potencial], ""),"")</f>
        <v/>
      </c>
      <c r="C18" s="10" t="str">
        <f>IFERROR(IF(DadosOportunidadesPotenciais[[#This Row],[Previsão 
Fechar]] &lt;&gt;"",IF(DadosOportunidadesPotenciais[[#This Row],[Previsão 
Fechar]]= "Janeiro",DadosOportunidadesPotenciais[Ponderada 
Previsão],0),""),"")</f>
        <v/>
      </c>
      <c r="D18" s="10" t="str">
        <f>IFERROR(IF(DadosOportunidadesPotenciais[[#This Row],[Previsão 
Fechar]] &lt;&gt;"",IF(DadosOportunidadesPotenciais[[#This Row],[Previsão 
Fechar]] = "Fevereiro",DadosOportunidadesPotenciais[Ponderada 
Previsão],0),""),"")</f>
        <v/>
      </c>
      <c r="E18" s="10" t="str">
        <f>IFERROR(IF(DadosOportunidadesPotenciais[[#This Row],[Previsão 
Fechar]] &lt;&gt;"",IF(DadosOportunidadesPotenciais[[#This Row],[Previsão 
Fechar]] = "Março",DadosOportunidadesPotenciais[Ponderada 
Previsão],0),""),"")</f>
        <v/>
      </c>
      <c r="F18" s="15" t="str">
        <f>IFERROR(IF(DadosOportunidadesPotenciais[[#This Row],[Previsão 
Fechar]] &lt;&gt;"",IF(DadosOportunidadesPotenciais[[#This Row],[Previsão 
Fechar]] = "Abril",DadosOportunidadesPotenciais[Ponderada 
Previsão],0),""),"")</f>
        <v/>
      </c>
      <c r="G18" s="10" t="str">
        <f>IFERROR(IF(DadosOportunidadesPotenciais[[#This Row],[Previsão 
Fechar]] &lt;&gt;"",IF(DadosOportunidadesPotenciais[[#This Row],[Previsão 
Fechar]] = "Maio",DadosOportunidadesPotenciais[Ponderada 
Previsão],0),""),"")</f>
        <v/>
      </c>
      <c r="H18" s="10" t="str">
        <f>IFERROR(IF(DadosOportunidadesPotenciais[[#This Row],[Previsão 
Fechar]] &lt;&gt;"",IF(DadosOportunidadesPotenciais[[#This Row],[Previsão 
Fechar]] = "Junho",DadosOportunidadesPotenciais[Ponderada 
Previsão],0),""),"")</f>
        <v/>
      </c>
      <c r="I18" s="10" t="str">
        <f>IFERROR(IF(DadosOportunidadesPotenciais[[#This Row],[Previsão 
Fechar]] &lt;&gt;"",IF(DadosOportunidadesPotenciais[[#This Row],[Previsão 
Fechar]] = "Julho ",DadosOportunidadesPotenciais[Ponderada 
Previsão],0),""),"")</f>
        <v/>
      </c>
      <c r="J18" s="15" t="str">
        <f>IFERROR(IF(DadosOportunidadesPotenciais[[#This Row],[Previsão 
Fechar]] &lt;&gt;"",IF(DadosOportunidadesPotenciais[[#This Row],[Previsão 
Fechar]] = "Agosto",DadosOportunidadesPotenciais[Ponderada 
Previsão],0),""),"")</f>
        <v/>
      </c>
      <c r="K18" s="10" t="str">
        <f>IFERROR(IF(DadosOportunidadesPotenciais[[#This Row],[Previsão 
Fechar]] &lt;&gt;"",IF(DadosOportunidadesPotenciais[[#This Row],[Previsão 
Fechar]] = "Setembro",DadosOportunidadesPotenciais[Ponderada 
Previsão],0),""),"")</f>
        <v/>
      </c>
      <c r="L18" s="10" t="str">
        <f>IFERROR(IF(DadosOportunidadesPotenciais[[#This Row],[Previsão 
Fechar]] &lt;&gt;"",IF(DadosOportunidadesPotenciais[[#This Row],[Previsão 
Fechar]] = "Outubro",DadosOportunidadesPotenciais[Ponderada 
Previsão],0),""),"")</f>
        <v/>
      </c>
      <c r="M18" s="10" t="str">
        <f>IFERROR(IF(DadosOportunidadesPotenciais[[#This Row],[Previsão 
Fechar]] &lt;&gt;"",IF(DadosOportunidadesPotenciais[[#This Row],[Previsão 
Fechar]] = "Novembro",DadosOportunidadesPotenciais[Ponderada 
Previsão],0),""),"")</f>
        <v/>
      </c>
      <c r="N18" s="10" t="str">
        <f>IFERROR(IF(DadosOportunidadesPotenciais[[#This Row],[Previsão 
Fechar]] &lt;&gt;"",IF(DadosOportunidadesPotenciais[[#This Row],[Previsão 
Fechar]] = "Dezembro",DadosOportunidadesPotenciais[Ponderada 
Previsão],0),""),"")</f>
        <v/>
      </c>
    </row>
    <row r="19" spans="2:14" ht="30" customHeight="1" x14ac:dyDescent="0.25">
      <c r="B19" t="str">
        <f>IFERROR(IF(AND(DadosOportunidadesPotenciais[[#This Row],[Nome da Oportunidade Potencial]] &lt;&gt; "", ROW(VendasPonderadas[Nome da oportunidade potencial])&lt;&gt;EntradaMaisRecente),DadosOportunidadesPotenciais[Nome da Oportunidade Potencial], ""),"")</f>
        <v/>
      </c>
      <c r="C19" s="10" t="str">
        <f>IFERROR(IF(DadosOportunidadesPotenciais[[#This Row],[Previsão 
Fechar]] &lt;&gt;"",IF(DadosOportunidadesPotenciais[[#This Row],[Previsão 
Fechar]]= "Janeiro",DadosOportunidadesPotenciais[Ponderada 
Previsão],0),""),"")</f>
        <v/>
      </c>
      <c r="D19" s="10" t="str">
        <f>IFERROR(IF(DadosOportunidadesPotenciais[[#This Row],[Previsão 
Fechar]] &lt;&gt;"",IF(DadosOportunidadesPotenciais[[#This Row],[Previsão 
Fechar]] = "Fevereiro",DadosOportunidadesPotenciais[Ponderada 
Previsão],0),""),"")</f>
        <v/>
      </c>
      <c r="E19" s="10" t="str">
        <f>IFERROR(IF(DadosOportunidadesPotenciais[[#This Row],[Previsão 
Fechar]] &lt;&gt;"",IF(DadosOportunidadesPotenciais[[#This Row],[Previsão 
Fechar]] = "Março",DadosOportunidadesPotenciais[Ponderada 
Previsão],0),""),"")</f>
        <v/>
      </c>
      <c r="F19" s="15" t="str">
        <f>IFERROR(IF(DadosOportunidadesPotenciais[[#This Row],[Previsão 
Fechar]] &lt;&gt;"",IF(DadosOportunidadesPotenciais[[#This Row],[Previsão 
Fechar]] = "Abril",DadosOportunidadesPotenciais[Ponderada 
Previsão],0),""),"")</f>
        <v/>
      </c>
      <c r="G19" s="10" t="str">
        <f>IFERROR(IF(DadosOportunidadesPotenciais[[#This Row],[Previsão 
Fechar]] &lt;&gt;"",IF(DadosOportunidadesPotenciais[[#This Row],[Previsão 
Fechar]] = "Maio",DadosOportunidadesPotenciais[Ponderada 
Previsão],0),""),"")</f>
        <v/>
      </c>
      <c r="H19" s="10" t="str">
        <f>IFERROR(IF(DadosOportunidadesPotenciais[[#This Row],[Previsão 
Fechar]] &lt;&gt;"",IF(DadosOportunidadesPotenciais[[#This Row],[Previsão 
Fechar]] = "Junho",DadosOportunidadesPotenciais[Ponderada 
Previsão],0),""),"")</f>
        <v/>
      </c>
      <c r="I19" s="10" t="str">
        <f>IFERROR(IF(DadosOportunidadesPotenciais[[#This Row],[Previsão 
Fechar]] &lt;&gt;"",IF(DadosOportunidadesPotenciais[[#This Row],[Previsão 
Fechar]] = "Julho ",DadosOportunidadesPotenciais[Ponderada 
Previsão],0),""),"")</f>
        <v/>
      </c>
      <c r="J19" s="15" t="str">
        <f>IFERROR(IF(DadosOportunidadesPotenciais[[#This Row],[Previsão 
Fechar]] &lt;&gt;"",IF(DadosOportunidadesPotenciais[[#This Row],[Previsão 
Fechar]] = "Agosto",DadosOportunidadesPotenciais[Ponderada 
Previsão],0),""),"")</f>
        <v/>
      </c>
      <c r="K19" s="10" t="str">
        <f>IFERROR(IF(DadosOportunidadesPotenciais[[#This Row],[Previsão 
Fechar]] &lt;&gt;"",IF(DadosOportunidadesPotenciais[[#This Row],[Previsão 
Fechar]] = "Setembro",DadosOportunidadesPotenciais[Ponderada 
Previsão],0),""),"")</f>
        <v/>
      </c>
      <c r="L19" s="10" t="str">
        <f>IFERROR(IF(DadosOportunidadesPotenciais[[#This Row],[Previsão 
Fechar]] &lt;&gt;"",IF(DadosOportunidadesPotenciais[[#This Row],[Previsão 
Fechar]] = "Outubro",DadosOportunidadesPotenciais[Ponderada 
Previsão],0),""),"")</f>
        <v/>
      </c>
      <c r="M19" s="10" t="str">
        <f>IFERROR(IF(DadosOportunidadesPotenciais[[#This Row],[Previsão 
Fechar]] &lt;&gt;"",IF(DadosOportunidadesPotenciais[[#This Row],[Previsão 
Fechar]] = "Novembro",DadosOportunidadesPotenciais[Ponderada 
Previsão],0),""),"")</f>
        <v/>
      </c>
      <c r="N19" s="10" t="str">
        <f>IFERROR(IF(DadosOportunidadesPotenciais[[#This Row],[Previsão 
Fechar]] &lt;&gt;"",IF(DadosOportunidadesPotenciais[[#This Row],[Previsão 
Fechar]] = "Dezembro",DadosOportunidadesPotenciais[Ponderada 
Previsão],0),""),"")</f>
        <v/>
      </c>
    </row>
    <row r="20" spans="2:14" ht="30" customHeight="1" thickBot="1" x14ac:dyDescent="0.3">
      <c r="B20" t="s">
        <v>6</v>
      </c>
      <c r="C20" s="16">
        <f>SUBTOTAL(109,VendasPonderadas[Janeiro 
Previsão])</f>
        <v>270000</v>
      </c>
      <c r="D20" s="16">
        <f>SUBTOTAL(109,VendasPonderadas[Fevereiro 
Previsão])</f>
        <v>20000</v>
      </c>
      <c r="E20" s="16">
        <f>SUBTOTAL(109,VendasPonderadas[Março 
Previsão])</f>
        <v>20000</v>
      </c>
      <c r="F20" s="17">
        <f>SUBTOTAL(109,VendasPonderadas[Abril 
Previsão])</f>
        <v>0</v>
      </c>
      <c r="G20" s="16">
        <f>SUBTOTAL(109,VendasPonderadas[Maio 
Previsão])</f>
        <v>0</v>
      </c>
      <c r="H20" s="16">
        <f>SUBTOTAL(109,VendasPonderadas[Junho 
Previsão])</f>
        <v>0</v>
      </c>
      <c r="I20" s="16">
        <f>SUBTOTAL(109,VendasPonderadas[Julho 
Previsão])</f>
        <v>0</v>
      </c>
      <c r="J20" s="17">
        <f>SUBTOTAL(109,VendasPonderadas[Agosto 
Previsão])</f>
        <v>0</v>
      </c>
      <c r="K20" s="16">
        <f>SUBTOTAL(109,VendasPonderadas[Setembro 
Previsão])</f>
        <v>0</v>
      </c>
      <c r="L20" s="16">
        <f>SUBTOTAL(109,VendasPonderadas[Outubro 
Previsão])</f>
        <v>0</v>
      </c>
      <c r="M20" s="16">
        <f>SUBTOTAL(109,VendasPonderadas[Novembro 
Previsão])</f>
        <v>0</v>
      </c>
      <c r="N20" s="16">
        <f>SUBTOTAL(109,VendasPonderadas[Dezembro 
Previsão])</f>
        <v>0</v>
      </c>
    </row>
    <row r="21" spans="2:14" ht="30" customHeight="1" thickTop="1" thickBot="1" x14ac:dyDescent="0.3">
      <c r="B21" s="12" t="s">
        <v>23</v>
      </c>
      <c r="C21" s="11">
        <f>C20</f>
        <v>270000</v>
      </c>
      <c r="D21" s="11">
        <f t="shared" ref="D21" si="0">C21+D20</f>
        <v>290000</v>
      </c>
      <c r="E21" s="11">
        <f t="shared" ref="E21" si="1">D21+E20</f>
        <v>310000</v>
      </c>
      <c r="F21" s="13">
        <f t="shared" ref="F21" si="2">E21+F20</f>
        <v>310000</v>
      </c>
      <c r="G21" s="11">
        <f t="shared" ref="G21" si="3">F21+G20</f>
        <v>310000</v>
      </c>
      <c r="H21" s="11">
        <f t="shared" ref="H21" si="4">G21+H20</f>
        <v>310000</v>
      </c>
      <c r="I21" s="11">
        <f t="shared" ref="I21" si="5">H21+I20</f>
        <v>310000</v>
      </c>
      <c r="J21" s="13">
        <f t="shared" ref="J21" si="6">I21+J20</f>
        <v>310000</v>
      </c>
      <c r="K21" s="11">
        <f t="shared" ref="K21" si="7">J21+K20</f>
        <v>310000</v>
      </c>
      <c r="L21" s="11">
        <f t="shared" ref="L21" si="8">K21+L20</f>
        <v>310000</v>
      </c>
      <c r="M21" s="11">
        <f t="shared" ref="M21" si="9">L21+M20</f>
        <v>310000</v>
      </c>
      <c r="N21" s="11">
        <f t="shared" ref="N21" si="10">M21+N20</f>
        <v>310000</v>
      </c>
    </row>
    <row r="22" spans="2:14" ht="30" customHeight="1" thickTop="1" x14ac:dyDescent="0.25"/>
  </sheetData>
  <mergeCells count="1">
    <mergeCell ref="M4:N4"/>
  </mergeCells>
  <dataValidations count="8">
    <dataValidation allowBlank="1" showInputMessage="1" showErrorMessage="1" prompt="As receitas previsionais mensais e cumulativas são atualizadas automaticamente nesta folha de cálculo. Esses dados são utilizados para atualizar automaticamente a folha de cálculo Previsão Ponderada Mensal" sqref="A1" xr:uid="{00000000-0002-0000-0100-000000000000}"/>
    <dataValidation allowBlank="1" showInputMessage="1" showErrorMessage="1" prompt="O título desta folha de cálculo está nesta célula" sqref="B2" xr:uid="{00000000-0002-0000-0100-000001000000}"/>
    <dataValidation allowBlank="1" showInputMessage="1" showErrorMessage="1" prompt="A data é atualizada automaticamente nesta célula com base na data introduzida na célula B3 na folha de cálculo Dados de Oportunidades Potenciais" sqref="B3" xr:uid="{00000000-0002-0000-0100-000002000000}"/>
    <dataValidation allowBlank="1" showInputMessage="1" showErrorMessage="1" prompt="A Oportunidade Potencial é atualizada automaticamente nesta coluna neste título. Adicionar novas linhas na tabela VendasPrevistas à medida que novas oportunidades são adicionadas à folha de cálculo Dados de Oportunidades potenciais" sqref="B5" xr:uid="{00000000-0002-0000-0100-000003000000}"/>
    <dataValidation allowBlank="1" showInputMessage="1" showErrorMessage="1" prompt="A previsão deste mês é atualizada automaticamente nesta coluna, abaixo deste cabeçalho" sqref="C5:N5" xr:uid="{00000000-0002-0000-0100-000004000000}"/>
    <dataValidation allowBlank="1" showInputMessage="1" showErrorMessage="1" prompt="O Nome da Empresa é atualizado automaticamente nesta célula com base no nome da empresa introduzido na célula B1 na folha de cálculo Dados de Oportunidades Potenciais" sqref="B1" xr:uid="{00000000-0002-0000-0100-000005000000}"/>
    <dataValidation allowBlank="1" showInputMessage="1" showErrorMessage="1" prompt="O Total Acumulado é calculado automaticamente nas células à direita" sqref="B21" xr:uid="{00000000-0002-0000-0100-000006000000}"/>
    <dataValidation allowBlank="1" showInputMessage="1" showErrorMessage="1" prompt="O Nome da Empresa é atualizado automaticamente nesta célula com base no nome da empresa introduzido na célula B1 da folha de cálculo Dados de Oportunidades Potenciais" sqref="B4:L4" xr:uid="{00000000-0002-0000-0100-000007000000}"/>
  </dataValidations>
  <printOptions horizontalCentered="1"/>
  <pageMargins left="0.4" right="0.4" top="0.4" bottom="0.4" header="0.3" footer="0.3"/>
  <pageSetup paperSize="9" scale="82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B1:B3"/>
  <sheetViews>
    <sheetView showGridLines="0" zoomScaleNormal="100" workbookViewId="0"/>
  </sheetViews>
  <sheetFormatPr defaultRowHeight="15" x14ac:dyDescent="0.25"/>
  <cols>
    <col min="1" max="1" width="2.7109375" customWidth="1"/>
    <col min="2" max="2" width="175.42578125" customWidth="1"/>
    <col min="3" max="3" width="2.7109375" customWidth="1"/>
  </cols>
  <sheetData>
    <row r="1" spans="2:2" ht="54.95" customHeight="1" thickBot="1" x14ac:dyDescent="0.3">
      <c r="B1" s="3" t="str">
        <f>Nome_da_Empresa</f>
        <v>Nome da Empresa</v>
      </c>
    </row>
    <row r="2" spans="2:2" ht="33.950000000000003" customHeight="1" thickTop="1" thickBot="1" x14ac:dyDescent="0.3">
      <c r="B2" s="1" t="s">
        <v>35</v>
      </c>
    </row>
    <row r="3" spans="2:2" x14ac:dyDescent="0.25">
      <c r="B3" t="s">
        <v>36</v>
      </c>
    </row>
  </sheetData>
  <dataValidations count="4">
    <dataValidation allowBlank="1" showInputMessage="1" showErrorMessage="1" prompt="Gráfico da Previsão Ponderada Mensal com base nos dados na folha de cálculo Vendas Previstas." sqref="A1" xr:uid="{00000000-0002-0000-0200-000000000000}"/>
    <dataValidation allowBlank="1" showInputMessage="1" showErrorMessage="1" prompt="Gráfico de linhas a comparar a receita prevista e a previsão ponderada por mês nesta coluna" sqref="B3" xr:uid="{00000000-0002-0000-0200-000001000000}"/>
    <dataValidation allowBlank="1" showInputMessage="1" showErrorMessage="1" prompt="O Nome da Empresa é atualizado automaticamente nesta célula com base no nome da empresa introduzido na célula B1 na folha de cálculo Dados de Oportunidades Potenciais" sqref="B1" xr:uid="{00000000-0002-0000-0200-000002000000}"/>
    <dataValidation allowBlank="1" showInputMessage="1" showErrorMessage="1" prompt="O título desta folha de cálculo está nesta célula" sqref="B2" xr:uid="{00000000-0002-0000-0200-000003000000}"/>
  </dataValidations>
  <printOptions horizontalCentered="1"/>
  <pageMargins left="0.4" right="0.4" top="0.4" bottom="0.4" header="0.3" footer="0.3"/>
  <pageSetup paperSize="9" scale="77" fitToHeight="0" orientation="landscape" r:id="rId1"/>
  <headerFooter differentFirst="1">
    <oddFooter>Page &amp;P of &amp;N</oddFooter>
  </headerFooter>
  <drawing r:id="rId2"/>
</worksheet>
</file>

<file path=customXml/_rels/item1.xml.rels>&#65279;<?xml version="1.0" encoding="utf-8"?><Relationships xmlns="http://schemas.openxmlformats.org/package/2006/relationships"><Relationship Type="http://schemas.openxmlformats.org/officeDocument/2006/relationships/customXmlProps" Target="/customXml/itemProps11.xml" Id="rId1" /></Relationships>
</file>

<file path=customXml/_rels/item23.xml.rels>&#65279;<?xml version="1.0" encoding="utf-8"?><Relationships xmlns="http://schemas.openxmlformats.org/package/2006/relationships"><Relationship Type="http://schemas.openxmlformats.org/officeDocument/2006/relationships/customXmlProps" Target="/customXml/itemProps23.xml" Id="rId1" /></Relationships>
</file>

<file path=customXml/_rels/item32.xml.rels>&#65279;<?xml version="1.0" encoding="utf-8"?><Relationships xmlns="http://schemas.openxmlformats.org/package/2006/relationships"><Relationship Type="http://schemas.openxmlformats.org/officeDocument/2006/relationships/customXmlProps" Target="/customXml/itemProps32.xml" Id="rId1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1.xml><?xml version="1.0" encoding="utf-8"?>
<ds:datastoreItem xmlns:ds="http://schemas.openxmlformats.org/officeDocument/2006/customXml" ds:itemID="{7F5D0C02-F1AE-45D8-BB78-F42070B27C3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3.xml><?xml version="1.0" encoding="utf-8"?>
<ds:datastoreItem xmlns:ds="http://schemas.openxmlformats.org/officeDocument/2006/customXml" ds:itemID="{C9A5016E-0764-41AA-A483-7F7B98B85A32}">
  <ds:schemaRefs>
    <ds:schemaRef ds:uri="http://schemas.microsoft.com/sharepoint/v3/contenttype/forms"/>
  </ds:schemaRefs>
</ds:datastoreItem>
</file>

<file path=customXml/itemProps32.xml><?xml version="1.0" encoding="utf-8"?>
<ds:datastoreItem xmlns:ds="http://schemas.openxmlformats.org/officeDocument/2006/customXml" ds:itemID="{0C3A76FD-84A8-4570-AE8E-1A764ED898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TM04035490</ap:Template>
  <ap:DocSecurity>0</ap:DocSecurity>
  <ap:ScaleCrop>false</ap:ScaleCrop>
  <ap:HeadingPairs>
    <vt:vector baseType="variant" size="4">
      <vt:variant>
        <vt:lpstr>Folhas de Cálculo</vt:lpstr>
      </vt:variant>
      <vt:variant>
        <vt:i4>3</vt:i4>
      </vt:variant>
      <vt:variant>
        <vt:lpstr>Intervalos com Nome</vt:lpstr>
      </vt:variant>
      <vt:variant>
        <vt:i4>8</vt:i4>
      </vt:variant>
    </vt:vector>
  </ap:HeadingPairs>
  <ap:TitlesOfParts>
    <vt:vector baseType="lpstr" size="11">
      <vt:lpstr>Dados Oportunidades Potenciais</vt:lpstr>
      <vt:lpstr>Vendas Ponderadas </vt:lpstr>
      <vt:lpstr>Previsão Ponderada Mensal</vt:lpstr>
      <vt:lpstr>'Dados Oportunidades Potenciais'!_FiltrarBaseDados</vt:lpstr>
      <vt:lpstr>DataDeRegisto</vt:lpstr>
      <vt:lpstr>Nome_da_Empresa</vt:lpstr>
      <vt:lpstr>RegiãoDeTítuloDeLinha1..N22</vt:lpstr>
      <vt:lpstr>Título1</vt:lpstr>
      <vt:lpstr>Título2</vt:lpstr>
      <vt:lpstr>'Dados Oportunidades Potenciais'!Títulos_de_Impressão</vt:lpstr>
      <vt:lpstr>'Vendas Ponderadas '!Títulos_de_Impressão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2022-02-14T04:56:17Z</dcterms:created>
  <dcterms:modified xsi:type="dcterms:W3CDTF">2022-04-07T03:19:47Z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