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11A8EDE6-A042-4301-8208-86F9A795A0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ÍODO" sheetId="1" r:id="rId1"/>
    <sheet name="CRÉDITOS" sheetId="2" r:id="rId2"/>
    <sheet name="ORÇAMENTO" sheetId="3" r:id="rId3"/>
    <sheet name="DESPESAS LÍQUIDAS MENSAIS" sheetId="5" r:id="rId4"/>
    <sheet name="DESPESAS DO PERÍODO LETIVO" sheetId="6" r:id="rId5"/>
    <sheet name="LIVROS" sheetId="4" r:id="rId6"/>
  </sheets>
  <definedNames>
    <definedName name="Ano">PERÍODO!$F$3</definedName>
    <definedName name="DESPESAS_LÍQUIDAS_MENSAIS">ORÇAMENTO!$C$8</definedName>
    <definedName name="Exigências">CRÉDITOS!$B$8:$B$11</definedName>
    <definedName name="Faculdade">CRÉDITOS!$B$1</definedName>
    <definedName name="HoraDeInício">PERÍODO!$C$4</definedName>
    <definedName name="HoraDeIntervalo">PERÍODO!$D$4</definedName>
    <definedName name="Meses_no_período_letivo">ORÇAMENTO!$C$9</definedName>
    <definedName name="_xlnm.Print_Titles" localSheetId="1">CRÉDITOS!$14:$14</definedName>
    <definedName name="_xlnm.Print_Titles" localSheetId="4">'DESPESAS DO PERÍODO LETIVO'!$4:$5</definedName>
    <definedName name="_xlnm.Print_Titles" localSheetId="3">'DESPESAS LÍQUIDAS MENSAIS'!$4:$5</definedName>
    <definedName name="_xlnm.Print_Titles" localSheetId="5">LIVROS!$4:$4</definedName>
    <definedName name="_xlnm.Print_Titles" localSheetId="2">ORÇAMENTO!$10:$11</definedName>
    <definedName name="_xlnm.Print_Titles" localSheetId="0">PERÍODO!$5:$5</definedName>
    <definedName name="RENDA_LÍQUIDA_MENSAL">ORÇAMENTO!$B$8</definedName>
    <definedName name="SALDO">ORÇAMENTO!$D$8</definedName>
    <definedName name="TítuloDaColuna1">Agenda[[#Headers],[HORÁRIO ]]</definedName>
    <definedName name="TítuloDaColuna2">Cursos[[#Headers],[TÍTULO DO CURSO]]</definedName>
    <definedName name="Títulodacoluna3">RendaMensal[[#Headers],[ITEM]]</definedName>
    <definedName name="Títulodacoluna4">DespesasMensais[[#Headers],[ITEM]]</definedName>
    <definedName name="Títulodacoluna5">DespesasDoPeríodoLetivo[[#Headers],[ITEM]]</definedName>
    <definedName name="TítuloDaColuna6">ListaDeLivros[[#Headers],[TÍTULO]]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E5" i="2"/>
  <c r="C5" i="2"/>
  <c r="B1" i="4"/>
  <c r="D6" i="6" l="1"/>
  <c r="D7" i="6" l="1"/>
  <c r="D8" i="6" l="1"/>
  <c r="D9" i="6"/>
  <c r="D10" i="6"/>
  <c r="D11" i="6"/>
  <c r="C4" i="6"/>
  <c r="C3" i="6"/>
  <c r="B1" i="6"/>
  <c r="D4" i="6" l="1"/>
  <c r="C4" i="5"/>
  <c r="C8" i="3" s="1"/>
  <c r="C3" i="5"/>
  <c r="B1" i="5"/>
  <c r="B1" i="3" l="1"/>
  <c r="C3" i="3" l="1"/>
  <c r="C3" i="2" l="1"/>
  <c r="E8" i="2" l="1"/>
  <c r="E9" i="2"/>
  <c r="E10" i="2"/>
  <c r="E11" i="2"/>
  <c r="E12" i="2" l="1"/>
  <c r="C10" i="3"/>
  <c r="B8" i="3" s="1"/>
  <c r="C8" i="2"/>
  <c r="C9" i="2"/>
  <c r="C10" i="2"/>
  <c r="C11" i="2"/>
  <c r="B5" i="3" l="1"/>
  <c r="D8" i="3"/>
  <c r="C12" i="2"/>
  <c r="D8" i="2"/>
  <c r="D9" i="2"/>
  <c r="D10" i="2"/>
  <c r="D11" i="2"/>
  <c r="D5" i="2"/>
  <c r="B5" i="2"/>
  <c r="D12" i="2" l="1"/>
  <c r="B6" i="3"/>
</calcChain>
</file>

<file path=xl/sharedStrings.xml><?xml version="1.0" encoding="utf-8"?>
<sst xmlns="http://schemas.openxmlformats.org/spreadsheetml/2006/main" count="123" uniqueCount="92">
  <si>
    <t>MEUS HORÁRIOS DE AULAS</t>
  </si>
  <si>
    <t>PERÍODO LETIVO DE OUTONO</t>
  </si>
  <si>
    <t xml:space="preserve">HORÁRIO </t>
  </si>
  <si>
    <t>HORA DE INÍCIO</t>
  </si>
  <si>
    <t>SEG</t>
  </si>
  <si>
    <t>Café da manhã</t>
  </si>
  <si>
    <t>Negócios: Palestra Bldg B, Rm 256</t>
  </si>
  <si>
    <t>HORA DE INTERVALO</t>
  </si>
  <si>
    <t>TER</t>
  </si>
  <si>
    <t>(Em minutos)</t>
  </si>
  <si>
    <t>QUA</t>
  </si>
  <si>
    <t>ANO</t>
  </si>
  <si>
    <t>QUI</t>
  </si>
  <si>
    <t>Física: Laboratório 
Edif. J, Rm 309</t>
  </si>
  <si>
    <t>SEX</t>
  </si>
  <si>
    <t>SÁB</t>
  </si>
  <si>
    <t>DOM</t>
  </si>
  <si>
    <t>FACULDADE</t>
  </si>
  <si>
    <t>PLANEJADOR DE CRÉDITOS</t>
  </si>
  <si>
    <t>Título do grau</t>
  </si>
  <si>
    <t>PROGRESSO GERAL</t>
  </si>
  <si>
    <t>Observação: O resumo de créditos a seguir é populado automaticamente pelas entradas na tabela de Cursos Universitários abaixo</t>
  </si>
  <si>
    <t>EXIGÊNCIAS</t>
  </si>
  <si>
    <t>Área de concentração acadêmica primária</t>
  </si>
  <si>
    <t>Área de concentração acadêmica secundária</t>
  </si>
  <si>
    <t>Curso opcional</t>
  </si>
  <si>
    <t>Estudos gerais</t>
  </si>
  <si>
    <t>Total</t>
  </si>
  <si>
    <t>Cursos</t>
  </si>
  <si>
    <t>TÍTULO DO CURSO</t>
  </si>
  <si>
    <t>Curso 1</t>
  </si>
  <si>
    <t>Curso 2</t>
  </si>
  <si>
    <t>Curso 3</t>
  </si>
  <si>
    <t>TOTAL DE CRÉDITOS</t>
  </si>
  <si>
    <t>N° CURSO</t>
  </si>
  <si>
    <t>Número</t>
  </si>
  <si>
    <t>ACUMULADO</t>
  </si>
  <si>
    <t>NECESSÁRIO</t>
  </si>
  <si>
    <t>CRÉDITOS</t>
  </si>
  <si>
    <t>CONCLUÍDO</t>
  </si>
  <si>
    <t>Sim</t>
  </si>
  <si>
    <t>Não</t>
  </si>
  <si>
    <t>NOTA</t>
  </si>
  <si>
    <t>PERÍODO LETIVO</t>
  </si>
  <si>
    <t>Período Letivo 1</t>
  </si>
  <si>
    <t>RASTREADOR DE ORÇAMENTO</t>
  </si>
  <si>
    <t>Meu orçamento</t>
  </si>
  <si>
    <t>PORCENTAGEM DO RENDIMENTO GASTO</t>
  </si>
  <si>
    <t>RENDA LÍQUIDA MENSAL</t>
  </si>
  <si>
    <t>Meses no período letivo</t>
  </si>
  <si>
    <t>RENDA MENSAL</t>
  </si>
  <si>
    <t>ITEM</t>
  </si>
  <si>
    <t>Rendimento fixo</t>
  </si>
  <si>
    <t>Assistência financeira</t>
  </si>
  <si>
    <t>Empréstimos</t>
  </si>
  <si>
    <t>Outras rendas</t>
  </si>
  <si>
    <t>DESPESAS LÍQUIDAS MENSAIS</t>
  </si>
  <si>
    <t>VALOR</t>
  </si>
  <si>
    <t>SALDO</t>
  </si>
  <si>
    <t>Despesas mensais</t>
  </si>
  <si>
    <t>DESPESAS MENSAIS</t>
  </si>
  <si>
    <t>Aluguel</t>
  </si>
  <si>
    <t>Utilitários</t>
  </si>
  <si>
    <t>Celular</t>
  </si>
  <si>
    <t>Supermercado</t>
  </si>
  <si>
    <t>Despesas do carro</t>
  </si>
  <si>
    <t>Financiamento estudantil</t>
  </si>
  <si>
    <t>Cartões de crédito</t>
  </si>
  <si>
    <t>Seguro</t>
  </si>
  <si>
    <t>Entretenimento</t>
  </si>
  <si>
    <t>Diversos</t>
  </si>
  <si>
    <t>Despesas do Período Letivo</t>
  </si>
  <si>
    <t>Despesas do Período Letivo (Total/Por Mês)</t>
  </si>
  <si>
    <t>Ensino</t>
  </si>
  <si>
    <t>Taxas de laboratório</t>
  </si>
  <si>
    <t>Livros</t>
  </si>
  <si>
    <t>Depósitos</t>
  </si>
  <si>
    <t>Transporte</t>
  </si>
  <si>
    <t>Outras taxas</t>
  </si>
  <si>
    <t>POR MÊS</t>
  </si>
  <si>
    <t>RASTREADOR DE LIVROS</t>
  </si>
  <si>
    <t>Lista de Livros</t>
  </si>
  <si>
    <t>TÍTULO</t>
  </si>
  <si>
    <t>Título do Livro</t>
  </si>
  <si>
    <t>AUTOR</t>
  </si>
  <si>
    <t>Autor</t>
  </si>
  <si>
    <t>CURSO</t>
  </si>
  <si>
    <t>Curso</t>
  </si>
  <si>
    <t>ONDE COMPRAR?</t>
  </si>
  <si>
    <t>Localização</t>
  </si>
  <si>
    <t>ISBN</t>
  </si>
  <si>
    <t>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</si>
</sst>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&quot;R$&quot;\ #,##0;\-&quot;R$&quot;\ #,##0"/>
    <numFmt numFmtId="165" formatCode="_-&quot;R$&quot;\ * #,##0_-;\-&quot;R$&quot;\ * #,##0_-;_-&quot;R$&quot;\ * &quot;-&quot;_-;_-@_-"/>
    <numFmt numFmtId="166" formatCode="0.0"/>
    <numFmt numFmtId="167" formatCode="&quot;R$&quot;\ #,##0"/>
    <numFmt numFmtId="168" formatCode="h:mm;@"/>
  </numFmts>
  <fonts count="26" x14ac:knownFonts="1">
    <font>
      <sz val="11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  <font>
      <sz val="14"/>
      <color theme="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3" borderId="0">
      <alignment horizontal="left" vertical="center" wrapText="1"/>
    </xf>
    <xf numFmtId="0" fontId="6" fillId="4" borderId="0" applyNumberFormat="0" applyBorder="0" applyProtection="0"/>
    <xf numFmtId="0" fontId="9" fillId="4" borderId="0" applyNumberFormat="0" applyBorder="0" applyProtection="0"/>
    <xf numFmtId="0" fontId="11" fillId="0" borderId="0" applyNumberFormat="0" applyFill="0" applyBorder="0" applyProtection="0">
      <alignment horizontal="left"/>
    </xf>
    <xf numFmtId="9" fontId="2" fillId="0" borderId="0" applyFont="0" applyFill="0" applyBorder="0" applyAlignment="0" applyProtection="0"/>
    <xf numFmtId="0" fontId="3" fillId="3" borderId="0" applyNumberFormat="0" applyBorder="0" applyProtection="0">
      <alignment horizontal="left" vertical="center" wrapText="1"/>
    </xf>
    <xf numFmtId="0" fontId="4" fillId="2" borderId="0" applyNumberFormat="0">
      <alignment horizontal="right" indent="1"/>
    </xf>
    <xf numFmtId="0" fontId="7" fillId="3" borderId="0">
      <alignment horizontal="right"/>
    </xf>
    <xf numFmtId="168" fontId="10" fillId="2" borderId="0" applyBorder="0" applyProtection="0">
      <alignment horizontal="right" vertical="center" indent="1"/>
    </xf>
    <xf numFmtId="0" fontId="8" fillId="3" borderId="0">
      <alignment horizontal="left"/>
    </xf>
    <xf numFmtId="168" fontId="5" fillId="3" borderId="0">
      <alignment horizontal="left" vertical="center"/>
    </xf>
    <xf numFmtId="0" fontId="5" fillId="3" borderId="0">
      <alignment horizontal="right" vertical="center"/>
    </xf>
    <xf numFmtId="0" fontId="11" fillId="3" borderId="0">
      <alignment horizontal="center"/>
    </xf>
    <xf numFmtId="167" fontId="13" fillId="0" borderId="0" applyFont="0" applyFill="0" applyBorder="0" applyAlignment="0" applyProtection="0"/>
    <xf numFmtId="0" fontId="2" fillId="0" borderId="0" applyNumberFormat="0" applyFill="0" applyBorder="0" applyProtection="0">
      <alignment horizontal="right" indent="2"/>
    </xf>
    <xf numFmtId="166" fontId="12" fillId="3" borderId="0" applyAlignment="0" applyProtection="0"/>
    <xf numFmtId="0" fontId="12" fillId="5" borderId="1" applyNumberFormat="0" applyFont="0" applyFill="0" applyAlignment="0">
      <alignment horizontal="left" vertical="center"/>
    </xf>
    <xf numFmtId="0" fontId="12" fillId="5" borderId="0" applyFill="0" applyBorder="0">
      <alignment horizontal="center" vertical="center"/>
    </xf>
    <xf numFmtId="0" fontId="8" fillId="3" borderId="0" applyNumberFormat="0" applyBorder="0">
      <alignment horizontal="right" indent="1"/>
    </xf>
    <xf numFmtId="164" fontId="12" fillId="3" borderId="0" applyFill="0" applyBorder="0">
      <alignment horizontal="right" vertical="center" wrapText="1" indent="2"/>
    </xf>
    <xf numFmtId="167" fontId="12" fillId="3" borderId="0" applyNumberFormat="0" applyFont="0" applyFill="0" applyBorder="0">
      <alignment horizontal="right" vertical="center" wrapText="1" indent="2"/>
    </xf>
    <xf numFmtId="167" fontId="12" fillId="3" borderId="0" applyNumberFormat="0" applyFont="0" applyFill="0" applyBorder="0">
      <alignment horizontal="left" vertical="center" wrapText="1"/>
    </xf>
    <xf numFmtId="164" fontId="11" fillId="3" borderId="0" applyFill="0" applyBorder="0">
      <alignment horizontal="right" wrapText="1" indent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2" applyNumberFormat="0" applyAlignment="0" applyProtection="0"/>
    <xf numFmtId="0" fontId="19" fillId="10" borderId="3" applyNumberFormat="0" applyAlignment="0" applyProtection="0"/>
    <xf numFmtId="0" fontId="20" fillId="10" borderId="2" applyNumberFormat="0" applyAlignment="0" applyProtection="0"/>
    <xf numFmtId="0" fontId="21" fillId="0" borderId="4" applyNumberFormat="0" applyFill="0" applyAlignment="0" applyProtection="0"/>
    <xf numFmtId="0" fontId="22" fillId="11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3" borderId="0" xfId="0">
      <alignment horizontal="left" vertical="center" wrapText="1"/>
    </xf>
    <xf numFmtId="0" fontId="11" fillId="3" borderId="0" xfId="12">
      <alignment horizontal="center"/>
    </xf>
    <xf numFmtId="0" fontId="4" fillId="2" borderId="0" xfId="6">
      <alignment horizontal="right" indent="1"/>
    </xf>
    <xf numFmtId="0" fontId="9" fillId="4" borderId="0" xfId="2"/>
    <xf numFmtId="0" fontId="6" fillId="4" borderId="0" xfId="1"/>
    <xf numFmtId="0" fontId="7" fillId="3" borderId="0" xfId="7">
      <alignment horizontal="right"/>
    </xf>
    <xf numFmtId="0" fontId="8" fillId="3" borderId="0" xfId="9">
      <alignment horizontal="left"/>
    </xf>
    <xf numFmtId="0" fontId="5" fillId="3" borderId="0" xfId="11">
      <alignment horizontal="right" vertical="center"/>
    </xf>
    <xf numFmtId="0" fontId="11" fillId="3" borderId="0" xfId="3" applyFill="1">
      <alignment horizontal="left"/>
    </xf>
    <xf numFmtId="0" fontId="3" fillId="3" borderId="0" xfId="5">
      <alignment horizontal="left" vertical="center" wrapText="1"/>
    </xf>
    <xf numFmtId="0" fontId="12" fillId="3" borderId="0" xfId="17" applyFill="1">
      <alignment horizontal="center" vertical="center"/>
    </xf>
    <xf numFmtId="0" fontId="2" fillId="3" borderId="0" xfId="14" applyFill="1" applyBorder="1">
      <alignment horizontal="right" indent="2"/>
    </xf>
    <xf numFmtId="0" fontId="8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3" fillId="3" borderId="0" xfId="4" applyFont="1" applyFill="1" applyAlignment="1">
      <alignment horizontal="left" vertical="center"/>
    </xf>
    <xf numFmtId="0" fontId="2" fillId="3" borderId="0" xfId="14" applyFill="1">
      <alignment horizontal="right" indent="2"/>
    </xf>
    <xf numFmtId="166" fontId="12" fillId="3" borderId="0" xfId="15" applyAlignment="1">
      <alignment horizontal="left" vertical="center"/>
    </xf>
    <xf numFmtId="0" fontId="0" fillId="3" borderId="0" xfId="21" applyNumberFormat="1" applyFont="1">
      <alignment horizontal="left" vertical="center" wrapText="1"/>
    </xf>
    <xf numFmtId="0" fontId="12" fillId="3" borderId="1" xfId="17" applyFill="1" applyBorder="1">
      <alignment horizontal="center" vertical="center"/>
    </xf>
    <xf numFmtId="0" fontId="4" fillId="2" borderId="0" xfId="6" applyNumberFormat="1">
      <alignment horizontal="right" indent="1"/>
    </xf>
    <xf numFmtId="0" fontId="14" fillId="4" borderId="0" xfId="2" applyFont="1"/>
    <xf numFmtId="164" fontId="11" fillId="3" borderId="0" xfId="22" applyFill="1">
      <alignment horizontal="right" wrapText="1" indent="2"/>
    </xf>
    <xf numFmtId="164" fontId="12" fillId="3" borderId="0" xfId="19" applyFill="1" applyBorder="1">
      <alignment horizontal="right" vertical="center" wrapText="1" indent="2"/>
    </xf>
    <xf numFmtId="164" fontId="12" fillId="3" borderId="0" xfId="19" applyFill="1">
      <alignment horizontal="right" vertical="center" wrapText="1" indent="2"/>
    </xf>
    <xf numFmtId="164" fontId="3" fillId="3" borderId="0" xfId="5" applyNumberFormat="1">
      <alignment horizontal="left" vertical="center" wrapText="1"/>
    </xf>
    <xf numFmtId="164" fontId="5" fillId="3" borderId="0" xfId="10" applyNumberFormat="1">
      <alignment horizontal="left" vertical="center"/>
    </xf>
    <xf numFmtId="166" fontId="12" fillId="3" borderId="0" xfId="15" applyAlignment="1">
      <alignment horizontal="center" vertical="center" wrapText="1"/>
    </xf>
    <xf numFmtId="168" fontId="5" fillId="3" borderId="0" xfId="10">
      <alignment horizontal="left" vertical="center"/>
    </xf>
    <xf numFmtId="168" fontId="10" fillId="2" borderId="0" xfId="8">
      <alignment horizontal="right" vertical="center" indent="1"/>
    </xf>
    <xf numFmtId="0" fontId="11" fillId="3" borderId="0" xfId="12">
      <alignment horizontal="center"/>
    </xf>
  </cellXfs>
  <cellStyles count="61">
    <cellStyle name="20% - Accent1" xfId="38" builtinId="30" customBuiltin="1"/>
    <cellStyle name="20% - Accent2" xfId="42" builtinId="34" customBuiltin="1"/>
    <cellStyle name="20% - Accent3" xfId="46" builtinId="38" customBuiltin="1"/>
    <cellStyle name="20% - Accent4" xfId="50" builtinId="42" customBuiltin="1"/>
    <cellStyle name="20% - Accent5" xfId="54" builtinId="46" customBuiltin="1"/>
    <cellStyle name="20% - Accent6" xfId="58" builtinId="50" customBuiltin="1"/>
    <cellStyle name="40% - Accent1" xfId="39" builtinId="31" customBuiltin="1"/>
    <cellStyle name="40% - Accent2" xfId="43" builtinId="35" customBuiltin="1"/>
    <cellStyle name="40% - Accent3" xfId="47" builtinId="39" customBuiltin="1"/>
    <cellStyle name="40% - Accent4" xfId="51" builtinId="43" customBuiltin="1"/>
    <cellStyle name="40% - Accent5" xfId="55" builtinId="47" customBuiltin="1"/>
    <cellStyle name="40% - Accent6" xfId="59" builtinId="51" customBuiltin="1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linhamento à direita" xfId="11" xr:uid="{00000000-0005-0000-0000-00000F000000}"/>
    <cellStyle name="Alinhamento à direita da tabela" xfId="20" xr:uid="{00000000-0005-0000-0000-000013000000}"/>
    <cellStyle name="Alinhamento à direita dos rótulos" xfId="18" xr:uid="{00000000-0005-0000-0000-00000A000000}"/>
    <cellStyle name="Alinhamento à esquerda" xfId="10" xr:uid="{00000000-0005-0000-0000-00000B000000}"/>
    <cellStyle name="Alinhamento à esquerda da tabela" xfId="21" xr:uid="{00000000-0005-0000-0000-000012000000}"/>
    <cellStyle name="Alinhamento à esquerda dos rótulos" xfId="9" xr:uid="{00000000-0005-0000-0000-000009000000}"/>
    <cellStyle name="Alinhamento centralizado da tabela" xfId="17" xr:uid="{00000000-0005-0000-0000-000010000000}"/>
    <cellStyle name="Alinhamento centralizado do título 2" xfId="12" xr:uid="{00000000-0005-0000-0000-000005000000}"/>
    <cellStyle name="Ano" xfId="7" xr:uid="{00000000-0005-0000-0000-000017000000}"/>
    <cellStyle name="Bad" xfId="27" builtinId="27" customBuiltin="1"/>
    <cellStyle name="Calculation" xfId="31" builtinId="22" customBuiltin="1"/>
    <cellStyle name="Check Cell" xfId="33" builtinId="23" customBuiltin="1"/>
    <cellStyle name="Comma" xfId="23" builtinId="3" customBuiltin="1"/>
    <cellStyle name="Comma [0]" xfId="24" builtinId="6" customBuiltin="1"/>
    <cellStyle name="Currency" xfId="13" builtinId="4" customBuiltin="1"/>
    <cellStyle name="Currency [0]" xfId="25" builtinId="7" customBuiltin="1"/>
    <cellStyle name="Ênfase em Preto" xfId="6" xr:uid="{00000000-0005-0000-0000-000000000000}"/>
    <cellStyle name="Explanatory Text" xfId="35" builtinId="53" customBuiltin="1"/>
    <cellStyle name="Good" xfId="26" builtinId="26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14" builtinId="19" customBuiltin="1"/>
    <cellStyle name="Horário" xfId="8" xr:uid="{00000000-0005-0000-0000-000014000000}"/>
    <cellStyle name="Input" xfId="29" builtinId="20" customBuiltin="1"/>
    <cellStyle name="Linked Cell" xfId="32" builtinId="24" customBuiltin="1"/>
    <cellStyle name="Moeda da tabela" xfId="19" xr:uid="{00000000-0005-0000-0000-000011000000}"/>
    <cellStyle name="Moeda do título" xfId="22" xr:uid="{00000000-0005-0000-0000-000008000000}"/>
    <cellStyle name="Neutral" xfId="28" builtinId="28" customBuiltin="1"/>
    <cellStyle name="Normal" xfId="0" builtinId="0" customBuiltin="1"/>
    <cellStyle name="Nota" xfId="15" xr:uid="{00000000-0005-0000-0000-000002000000}"/>
    <cellStyle name="Output" xfId="30" builtinId="21" customBuiltin="1"/>
    <cellStyle name="Percent" xfId="4" builtinId="5" customBuiltin="1"/>
    <cellStyle name="Sublinhado" xfId="16" xr:uid="{00000000-0005-0000-0000-000016000000}"/>
    <cellStyle name="Title" xfId="1" builtinId="15" customBuiltin="1"/>
    <cellStyle name="Total" xfId="36" builtinId="25" customBuiltin="1"/>
    <cellStyle name="Warning Text" xfId="34" builtinId="11" customBuiltin="1"/>
  </cellStyles>
  <dxfs count="18"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PivotStyle="PivotStyleLight16">
    <tableStyle name="Estilo de tabela de gerenciador de curso universitário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</tableStyle>
    <tableStyle name="Estilo de tabela de gerenciador de curso universitário 2" pivot="0" count="5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genda" displayName="Agenda" ref="B5:I29">
  <autoFilter ref="B5:I2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HORÁRIO " totalsRowLabel="Total" totalsRowDxfId="6" dataCellStyle="Horário">
      <calculatedColumnFormula>HoraDeInício+TIME(0,(ROW(A1)-1)*HoraDeIntervalo,0)</calculatedColumnFormula>
    </tableColumn>
    <tableColumn id="2" xr3:uid="{00000000-0010-0000-0000-000002000000}" name="SEG"/>
    <tableColumn id="3" xr3:uid="{00000000-0010-0000-0000-000003000000}" name="TER"/>
    <tableColumn id="4" xr3:uid="{00000000-0010-0000-0000-000004000000}" name="QUA"/>
    <tableColumn id="5" xr3:uid="{00000000-0010-0000-0000-000005000000}" name="QUI"/>
    <tableColumn id="6" xr3:uid="{00000000-0010-0000-0000-000006000000}" name="SEX"/>
    <tableColumn id="7" xr3:uid="{00000000-0010-0000-0000-000007000000}" name="SÁB"/>
    <tableColumn id="8" xr3:uid="{00000000-0010-0000-0000-000008000000}" name="DOM" totalsRowFunction="count"/>
  </tableColumns>
  <tableStyleInfo name="Estilo de tabela de gerenciador de curso universitário" showFirstColumn="1" showLastColumn="0" showRowStripes="1" showColumnStripes="0"/>
  <extLst>
    <ext xmlns:x14="http://schemas.microsoft.com/office/spreadsheetml/2009/9/main" uri="{504A1905-F514-4f6f-8877-14C23A59335A}">
      <x14:table altTextSummary="Um resumo dos horários de aulas semanais, começando na hora de início inserida em C4, com intervalos determinados pelo valor em D4. Insira anotações nas colunas de C a 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rsos" displayName="Cursos" ref="B14:H17" totalsRowShown="0" headerRowCellStyle="Normal" dataCellStyle="Normal">
  <autoFilter ref="B14:H17" xr:uid="{00000000-0009-0000-0100-000001000000}"/>
  <tableColumns count="7">
    <tableColumn id="1" xr3:uid="{00000000-0010-0000-0100-000001000000}" name="TÍTULO DO CURSO" dataCellStyle="Normal"/>
    <tableColumn id="2" xr3:uid="{00000000-0010-0000-0100-000002000000}" name="N° CURSO" dataCellStyle="Normal"/>
    <tableColumn id="3" xr3:uid="{00000000-0010-0000-0100-000003000000}" name="EXIGÊNCIAS" dataCellStyle="Normal"/>
    <tableColumn id="4" xr3:uid="{00000000-0010-0000-0100-000004000000}" name="CRÉDITOS" dataCellStyle="Alinhamento centralizado da tabela"/>
    <tableColumn id="5" xr3:uid="{00000000-0010-0000-0100-000005000000}" name="CONCLUÍDO" dataCellStyle="Alinhamento centralizado da tabela"/>
    <tableColumn id="6" xr3:uid="{00000000-0010-0000-0100-000006000000}" name="NOTA" dataDxfId="7" dataCellStyle="Nota"/>
    <tableColumn id="7" xr3:uid="{00000000-0010-0000-0100-000007000000}" name="PERÍODO LETIVO" dataCellStyle="Alinhamento à esquerda da tabela"/>
  </tableColumns>
  <tableStyleInfo name="Estilo de tabela de gerenciador de curso universitário" showFirstColumn="0" showLastColumn="0" showRowStripes="0" showColumnStripes="0"/>
  <extLst>
    <ext xmlns:x14="http://schemas.microsoft.com/office/spreadsheetml/2009/9/main" uri="{504A1905-F514-4f6f-8877-14C23A59335A}">
      <x14:table altTextSummary="Insira os detalhes específicos sobre seus cursos, incluindo título, número de curso, exigências para graduação, número de créditos, se você o concluiu ou não, a nota e o semestr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endaMensal" displayName="RendaMensal" ref="B11:C15" totalsRowCellStyle="Normal">
  <autoFilter ref="B11:C15" xr:uid="{00000000-0009-0000-0100-000003000000}"/>
  <tableColumns count="2">
    <tableColumn id="1" xr3:uid="{00000000-0010-0000-0200-000001000000}" name="ITEM" totalsRowLabel="Total"/>
    <tableColumn id="2" xr3:uid="{00000000-0010-0000-0200-000002000000}" name="VALOR" totalsRowFunction="sum" dataCellStyle="Moeda da tabela"/>
  </tableColumns>
  <tableStyleInfo name="Estilo de tabela de gerenciador de curso universitário 2" showFirstColumn="0" showLastColumn="0" showRowStripes="1" showColumnStripes="0"/>
  <extLst>
    <ext xmlns:x14="http://schemas.microsoft.com/office/spreadsheetml/2009/9/main" uri="{504A1905-F514-4f6f-8877-14C23A59335A}">
      <x14:table altTextSummary="Insira as receitas mensais discriminadas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DespesasMensais" displayName="DespesasMensais" ref="B5:C15" totalsRowShown="0" headerRowCellStyle="Normal" dataCellStyle="Normal">
  <autoFilter ref="B5:C15" xr:uid="{00000000-0009-0000-0100-000008000000}"/>
  <tableColumns count="2">
    <tableColumn id="1" xr3:uid="{00000000-0010-0000-0300-000001000000}" name="ITEM" dataCellStyle="Normal"/>
    <tableColumn id="2" xr3:uid="{00000000-0010-0000-0300-000002000000}" name="VALOR" dataCellStyle="Moeda da tabela"/>
  </tableColumns>
  <tableStyleInfo name="Estilo de tabela de gerenciador de curso universitário 2" showFirstColumn="0" showLastColumn="0" showRowStripes="1" showColumnStripes="0"/>
  <extLst>
    <ext xmlns:x14="http://schemas.microsoft.com/office/spreadsheetml/2009/9/main" uri="{504A1905-F514-4f6f-8877-14C23A59335A}">
      <x14:table altTextSummary="Insira as despesas mensais discriminadas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DespesasDoPeríodoLetivo" displayName="DespesasDoPeríodoLetivo" ref="B5:D11" totalsRowShown="0" headerRowCellStyle="Normal" dataCellStyle="Normal">
  <autoFilter ref="B5:D11" xr:uid="{00000000-0009-0000-0100-00000C000000}"/>
  <tableColumns count="3">
    <tableColumn id="1" xr3:uid="{00000000-0010-0000-0400-000001000000}" name="ITEM" dataCellStyle="Normal"/>
    <tableColumn id="2" xr3:uid="{00000000-0010-0000-0400-000002000000}" name="VALOR" dataCellStyle="Moeda da tabela"/>
    <tableColumn id="3" xr3:uid="{00000000-0010-0000-0400-000003000000}" name="POR MÊS" dataCellStyle="Moeda da tabela">
      <calculatedColumnFormula>DespesasDoPeríodoLetivo[[#This Row],[VALOR]]/Meses_no_período_letivo</calculatedColumnFormula>
    </tableColumn>
  </tableColumns>
  <tableStyleInfo name="Estilo de tabela de gerenciador de curso universitário 2" showFirstColumn="0" showLastColumn="0" showRowStripes="1" showColumnStripes="0"/>
  <extLst>
    <ext xmlns:x14="http://schemas.microsoft.com/office/spreadsheetml/2009/9/main" uri="{504A1905-F514-4f6f-8877-14C23A59335A}">
      <x14:table altTextSummary="Insira as despesas do semestre discriminadas e os respectivos valores. Será calculado um valor mensal para você (com base em um semestre de quatro meses)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aDeLivros" displayName="ListaDeLivros" ref="B4:G7" totalsRowShown="0">
  <autoFilter ref="B4:G7" xr:uid="{00000000-0009-0000-0100-000006000000}"/>
  <tableColumns count="6">
    <tableColumn id="1" xr3:uid="{00000000-0010-0000-0500-000001000000}" name="TÍTULO"/>
    <tableColumn id="3" xr3:uid="{00000000-0010-0000-0500-000003000000}" name="AUTOR"/>
    <tableColumn id="4" xr3:uid="{00000000-0010-0000-0500-000004000000}" name="CURSO"/>
    <tableColumn id="5" xr3:uid="{00000000-0010-0000-0500-000005000000}" name="ONDE COMPRAR?"/>
    <tableColumn id="6" xr3:uid="{00000000-0010-0000-0500-000006000000}" name="ISBN"/>
    <tableColumn id="7" xr3:uid="{00000000-0010-0000-0500-000007000000}" name="OBSERVAÇÕES"/>
  </tableColumns>
  <tableStyleInfo name="Estilo de tabela de gerenciador de curso universitário" showFirstColumn="0" showLastColumn="0" showRowStripes="1" showColumnStripes="0"/>
  <extLst>
    <ext xmlns:x14="http://schemas.microsoft.com/office/spreadsheetml/2009/9/main" uri="{504A1905-F514-4f6f-8877-14C23A59335A}">
      <x14:table altTextSummary="Insira seus livros universitários aqui, incluindo título, autor, curso, onde você o comprou, o ISBN e quaisquer anotações"/>
    </ext>
  </extLst>
</table>
</file>

<file path=xl/theme/theme1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14999847407452621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2" customWidth="1"/>
    <col min="2" max="2" width="10.625" style="2" customWidth="1"/>
    <col min="3" max="3" width="21.125" customWidth="1"/>
    <col min="4" max="9" width="16.75" customWidth="1"/>
    <col min="10" max="10" width="2.625" customWidth="1"/>
  </cols>
  <sheetData>
    <row r="1" spans="2:9" s="3" customFormat="1" ht="24.95" customHeight="1" x14ac:dyDescent="0.25">
      <c r="B1" s="20" t="s">
        <v>0</v>
      </c>
    </row>
    <row r="2" spans="2:9" s="4" customFormat="1" ht="39.950000000000003" customHeight="1" x14ac:dyDescent="0.45">
      <c r="B2" s="4" t="s">
        <v>1</v>
      </c>
    </row>
    <row r="3" spans="2:9" ht="39.950000000000003" customHeight="1" x14ac:dyDescent="0.55000000000000004">
      <c r="C3" s="8" t="s">
        <v>3</v>
      </c>
      <c r="D3" s="29" t="s">
        <v>7</v>
      </c>
      <c r="E3" s="29"/>
      <c r="F3" s="5" t="s">
        <v>11</v>
      </c>
    </row>
    <row r="4" spans="2:9" ht="29.25" x14ac:dyDescent="0.2">
      <c r="C4" s="27">
        <v>0.375</v>
      </c>
      <c r="D4" s="7">
        <v>60</v>
      </c>
      <c r="E4" s="6" t="s">
        <v>9</v>
      </c>
    </row>
    <row r="5" spans="2:9" ht="33" customHeight="1" x14ac:dyDescent="0.2">
      <c r="B5" s="19" t="s">
        <v>2</v>
      </c>
      <c r="C5" s="8" t="s">
        <v>4</v>
      </c>
      <c r="D5" s="8" t="s">
        <v>8</v>
      </c>
      <c r="E5" s="8" t="s">
        <v>10</v>
      </c>
      <c r="F5" s="8" t="s">
        <v>12</v>
      </c>
      <c r="G5" s="8" t="s">
        <v>14</v>
      </c>
      <c r="H5" s="8" t="s">
        <v>15</v>
      </c>
      <c r="I5" s="8" t="s">
        <v>16</v>
      </c>
    </row>
    <row r="6" spans="2:9" ht="31.5" customHeight="1" x14ac:dyDescent="0.2">
      <c r="B6" s="28">
        <f t="shared" ref="B6:B19" si="0">HoraDeInício+TIME(0,(ROW(A1)-1)*HoraDeIntervalo,0)</f>
        <v>0.375</v>
      </c>
      <c r="C6" t="s">
        <v>5</v>
      </c>
      <c r="D6" t="s">
        <v>5</v>
      </c>
      <c r="E6" t="s">
        <v>5</v>
      </c>
      <c r="F6" t="s">
        <v>5</v>
      </c>
      <c r="G6" t="s">
        <v>5</v>
      </c>
    </row>
    <row r="7" spans="2:9" ht="31.5" customHeight="1" x14ac:dyDescent="0.2">
      <c r="B7" s="28">
        <f t="shared" si="0"/>
        <v>0.41666666666666669</v>
      </c>
      <c r="C7" t="s">
        <v>6</v>
      </c>
    </row>
    <row r="8" spans="2:9" ht="31.5" customHeight="1" x14ac:dyDescent="0.2">
      <c r="B8" s="28">
        <f t="shared" si="0"/>
        <v>0.45833333333333331</v>
      </c>
      <c r="F8" t="s">
        <v>13</v>
      </c>
    </row>
    <row r="9" spans="2:9" ht="31.5" customHeight="1" x14ac:dyDescent="0.2">
      <c r="B9" s="28">
        <f t="shared" si="0"/>
        <v>0.5</v>
      </c>
    </row>
    <row r="10" spans="2:9" ht="31.5" customHeight="1" x14ac:dyDescent="0.2">
      <c r="B10" s="28">
        <f t="shared" si="0"/>
        <v>0.54166666666666663</v>
      </c>
    </row>
    <row r="11" spans="2:9" ht="31.5" customHeight="1" x14ac:dyDescent="0.2">
      <c r="B11" s="28">
        <f t="shared" si="0"/>
        <v>0.58333333333333337</v>
      </c>
    </row>
    <row r="12" spans="2:9" ht="31.5" customHeight="1" x14ac:dyDescent="0.2">
      <c r="B12" s="28">
        <f t="shared" si="0"/>
        <v>0.625</v>
      </c>
    </row>
    <row r="13" spans="2:9" ht="31.5" customHeight="1" x14ac:dyDescent="0.2">
      <c r="B13" s="28">
        <f t="shared" si="0"/>
        <v>0.66666666666666674</v>
      </c>
    </row>
    <row r="14" spans="2:9" ht="31.5" customHeight="1" x14ac:dyDescent="0.2">
      <c r="B14" s="28">
        <f t="shared" si="0"/>
        <v>0.70833333333333326</v>
      </c>
    </row>
    <row r="15" spans="2:9" ht="31.5" customHeight="1" x14ac:dyDescent="0.2">
      <c r="B15" s="28">
        <f t="shared" si="0"/>
        <v>0.75</v>
      </c>
    </row>
    <row r="16" spans="2:9" ht="31.5" customHeight="1" x14ac:dyDescent="0.2">
      <c r="B16" s="28">
        <f t="shared" si="0"/>
        <v>0.79166666666666674</v>
      </c>
    </row>
    <row r="17" spans="2:2" ht="31.5" customHeight="1" x14ac:dyDescent="0.2">
      <c r="B17" s="28">
        <f t="shared" si="0"/>
        <v>0.83333333333333326</v>
      </c>
    </row>
    <row r="18" spans="2:2" ht="31.5" customHeight="1" x14ac:dyDescent="0.2">
      <c r="B18" s="28">
        <f t="shared" si="0"/>
        <v>0.875</v>
      </c>
    </row>
    <row r="19" spans="2:2" ht="31.5" customHeight="1" x14ac:dyDescent="0.2">
      <c r="B19" s="28">
        <f t="shared" si="0"/>
        <v>0.91666666666666663</v>
      </c>
    </row>
    <row r="20" spans="2:2" ht="31.5" customHeight="1" x14ac:dyDescent="0.2">
      <c r="B20" s="28">
        <f t="shared" ref="B20:B29" si="1">HoraDeInício+TIME(0,(ROW(A15)-1)*HoraDeIntervalo,0)</f>
        <v>0.95833333333333337</v>
      </c>
    </row>
    <row r="21" spans="2:2" ht="31.5" customHeight="1" x14ac:dyDescent="0.2">
      <c r="B21" s="28">
        <f t="shared" si="1"/>
        <v>1</v>
      </c>
    </row>
    <row r="22" spans="2:2" ht="31.5" customHeight="1" x14ac:dyDescent="0.2">
      <c r="B22" s="28">
        <f t="shared" si="1"/>
        <v>1.0416666666666665</v>
      </c>
    </row>
    <row r="23" spans="2:2" ht="31.5" customHeight="1" x14ac:dyDescent="0.2">
      <c r="B23" s="28">
        <f t="shared" si="1"/>
        <v>1.0833333333333335</v>
      </c>
    </row>
    <row r="24" spans="2:2" ht="31.5" customHeight="1" x14ac:dyDescent="0.2">
      <c r="B24" s="28">
        <f t="shared" si="1"/>
        <v>1.125</v>
      </c>
    </row>
    <row r="25" spans="2:2" ht="31.5" customHeight="1" x14ac:dyDescent="0.2">
      <c r="B25" s="28">
        <f t="shared" si="1"/>
        <v>1.1666666666666665</v>
      </c>
    </row>
    <row r="26" spans="2:2" ht="31.5" customHeight="1" x14ac:dyDescent="0.2">
      <c r="B26" s="28">
        <f t="shared" si="1"/>
        <v>1.2083333333333335</v>
      </c>
    </row>
    <row r="27" spans="2:2" ht="31.5" customHeight="1" x14ac:dyDescent="0.2">
      <c r="B27" s="28">
        <f t="shared" si="1"/>
        <v>1.25</v>
      </c>
    </row>
    <row r="28" spans="2:2" ht="31.5" customHeight="1" x14ac:dyDescent="0.2">
      <c r="B28" s="28">
        <f t="shared" si="1"/>
        <v>1.2916666666666665</v>
      </c>
    </row>
    <row r="29" spans="2:2" ht="31.5" customHeight="1" x14ac:dyDescent="0.2">
      <c r="B29" s="28">
        <f t="shared" si="1"/>
        <v>1.3333333333333335</v>
      </c>
    </row>
  </sheetData>
  <mergeCells count="1">
    <mergeCell ref="D3:E3"/>
  </mergeCells>
  <conditionalFormatting sqref="B1">
    <cfRule type="notContainsBlanks" dxfId="5" priority="1">
      <formula>LEN(TRIM(B1))&gt;0</formula>
    </cfRule>
  </conditionalFormatting>
  <dataValidations count="6">
    <dataValidation allowBlank="1" showInputMessage="1" showErrorMessage="1" prompt="A planilha Período Letivo é uma agenda diária para qualquer semana, com hora de início e lista de tarefas personalizadas. Há uma planilha que descreve os créditos e as notas médias, 3 planilhas de Orçamento com rendas e despesas e uma lista de livros" sqref="A1" xr:uid="{00000000-0002-0000-0000-000000000000}"/>
    <dataValidation allowBlank="1" showInputMessage="1" showErrorMessage="1" prompt="Insira a hora de início para a tabela de horários" sqref="C4" xr:uid="{00000000-0002-0000-0000-000001000000}"/>
    <dataValidation allowBlank="1" showInputMessage="1" showErrorMessage="1" prompt="Insira o intervalo de tempo em minutos. Isso dividirá o cronograma em um intervalo de tempo especificado. Por exemplo, 60 minutos descrevem tarefas de hora em hora" sqref="D4" xr:uid="{00000000-0002-0000-0000-000002000000}"/>
    <dataValidation allowBlank="1" showInputMessage="1" showErrorMessage="1" prompt="O tempo é ajustado automaticamente com base na hora de início inserida em C4" sqref="B5" xr:uid="{00000000-0002-0000-0000-000003000000}"/>
    <dataValidation allowBlank="1" showInputMessage="1" showErrorMessage="1" prompt="Insira tarefas para este dia da semana nesta coluna" sqref="C5:I5" xr:uid="{00000000-0002-0000-0000-000004000000}"/>
    <dataValidation allowBlank="1" showInputMessage="1" showErrorMessage="1" prompt="Insira o ano para este período letivo de outono nesta cela, o que atualizará automaticamente o ano nas outras planilhas" sqref="F3" xr:uid="{00000000-0002-0000-0000-000005000000}"/>
  </dataValidations>
  <printOptions horizontalCentered="1"/>
  <pageMargins left="0.4" right="0.4" top="0.4" bottom="0.4" header="0.25" footer="0.25"/>
  <pageSetup paperSize="9" scale="65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0" customWidth="1"/>
    <col min="3" max="3" width="20.625" customWidth="1"/>
    <col min="4" max="4" width="40.75" customWidth="1"/>
    <col min="5" max="5" width="20.625" customWidth="1"/>
    <col min="6" max="7" width="16.75" customWidth="1"/>
    <col min="8" max="8" width="20.375" customWidth="1"/>
    <col min="9" max="9" width="2.625" customWidth="1"/>
  </cols>
  <sheetData>
    <row r="1" spans="2:8" s="3" customFormat="1" ht="24.95" customHeight="1" x14ac:dyDescent="0.25">
      <c r="B1" s="20" t="s">
        <v>17</v>
      </c>
    </row>
    <row r="2" spans="2:8" s="4" customFormat="1" ht="39.950000000000003" customHeight="1" x14ac:dyDescent="0.45">
      <c r="B2" s="4" t="s">
        <v>18</v>
      </c>
    </row>
    <row r="3" spans="2:8" ht="39.950000000000003" customHeight="1" x14ac:dyDescent="0.55000000000000004">
      <c r="B3" s="9" t="s">
        <v>19</v>
      </c>
      <c r="C3" s="5" t="str">
        <f>Ano</f>
        <v>ANO</v>
      </c>
    </row>
    <row r="4" spans="2:8" ht="14.25" x14ac:dyDescent="0.2">
      <c r="B4" s="8" t="s">
        <v>20</v>
      </c>
      <c r="D4" s="8" t="s">
        <v>20</v>
      </c>
    </row>
    <row r="5" spans="2:8" ht="25.5" customHeight="1" x14ac:dyDescent="0.2">
      <c r="B5" s="2">
        <f>AVERAGE(Cursos[NOTA])</f>
        <v>3.5</v>
      </c>
      <c r="C5" s="6" t="str">
        <f>IFERROR(TEXT(AVERAGEIF(Cursos[CONCLUÍDO],"Sim",Cursos[NOTA]),"0,00"),"0,00")&amp;" Média atual"</f>
        <v>3,50 Média atual</v>
      </c>
      <c r="D5" s="2">
        <f>COUNTIF(Cursos[CONCLUÍDO],"Sim")/COUNTA(Cursos[TÍTULO DO CURSO])</f>
        <v>0.66666666666666663</v>
      </c>
      <c r="E5" s="12" t="str">
        <f>TEXT(COUNTIF(Cursos[CONCLUÍDO],"Sim")/COUNTA(Cursos[TÍTULO DO CURSO]),"0%")&amp;" concluído"</f>
        <v>67% concluído</v>
      </c>
    </row>
    <row r="6" spans="2:8" ht="37.5" customHeight="1" x14ac:dyDescent="0.2">
      <c r="B6" s="16" t="s">
        <v>21</v>
      </c>
    </row>
    <row r="7" spans="2:8" ht="33" customHeight="1" x14ac:dyDescent="0.2">
      <c r="B7" s="8" t="s">
        <v>22</v>
      </c>
      <c r="C7" s="1" t="s">
        <v>33</v>
      </c>
      <c r="D7" s="1" t="s">
        <v>36</v>
      </c>
      <c r="E7" s="1" t="s">
        <v>37</v>
      </c>
    </row>
    <row r="8" spans="2:8" ht="33" customHeight="1" thickBot="1" x14ac:dyDescent="0.25">
      <c r="B8" s="13" t="s">
        <v>23</v>
      </c>
      <c r="C8" s="18">
        <f>IF(SUMIF(Cursos[EXIGÊNCIAS],CRÉDITOS!$B8,Cursos[CRÉDITOS])=0,"0",SUMIF(Cursos[EXIGÊNCIAS],CRÉDITOS!$B8,Cursos[CRÉDITOS]))</f>
        <v>4</v>
      </c>
      <c r="D8" s="18">
        <f>SUMIFS(Cursos[CRÉDITOS],Cursos[EXIGÊNCIAS],CRÉDITOS!$B8,Cursos[CONCLUÍDO],"Sim")</f>
        <v>4</v>
      </c>
      <c r="E8" s="18">
        <f>SUMIF(Cursos[EXIGÊNCIAS],CRÉDITOS!$B8,Cursos[CRÉDITOS])-SUMIFS(Cursos[CRÉDITOS],Cursos[EXIGÊNCIAS],CRÉDITOS!$B8,Cursos[CONCLUÍDO],"Sim")</f>
        <v>0</v>
      </c>
    </row>
    <row r="9" spans="2:8" ht="33" customHeight="1" thickBot="1" x14ac:dyDescent="0.25">
      <c r="B9" s="13" t="s">
        <v>24</v>
      </c>
      <c r="C9" s="18">
        <f>IF(SUMIF(Cursos[EXIGÊNCIAS],CRÉDITOS!$B9,Cursos[CRÉDITOS])=0,"0",SUMIF(Cursos[EXIGÊNCIAS],CRÉDITOS!$B9,Cursos[CRÉDITOS]))</f>
        <v>3</v>
      </c>
      <c r="D9" s="18">
        <f>SUMIFS(Cursos[CRÉDITOS],Cursos[EXIGÊNCIAS],CRÉDITOS!$B9,Cursos[CONCLUÍDO],"Sim")</f>
        <v>0</v>
      </c>
      <c r="E9" s="18">
        <f>SUMIF(Cursos[EXIGÊNCIAS],CRÉDITOS!$B9,Cursos[CRÉDITOS])-SUMIFS(Cursos[CRÉDITOS],Cursos[EXIGÊNCIAS],CRÉDITOS!$B9,Cursos[CONCLUÍDO],"Sim")</f>
        <v>3</v>
      </c>
    </row>
    <row r="10" spans="2:8" ht="33" customHeight="1" thickBot="1" x14ac:dyDescent="0.25">
      <c r="B10" s="13" t="s">
        <v>25</v>
      </c>
      <c r="C10" s="18">
        <f>IF(SUMIF(Cursos[EXIGÊNCIAS],CRÉDITOS!$B10,Cursos[CRÉDITOS])=0,"0",SUMIF(Cursos[EXIGÊNCIAS],CRÉDITOS!$B10,Cursos[CRÉDITOS]))</f>
        <v>2</v>
      </c>
      <c r="D10" s="18">
        <f>SUMIFS(Cursos[CRÉDITOS],Cursos[EXIGÊNCIAS],CRÉDITOS!$B10,Cursos[CONCLUÍDO],"Sim")</f>
        <v>2</v>
      </c>
      <c r="E10" s="18">
        <f>SUMIF(Cursos[EXIGÊNCIAS],CRÉDITOS!$B10,Cursos[CRÉDITOS])-SUMIFS(Cursos[CRÉDITOS],Cursos[EXIGÊNCIAS],CRÉDITOS!$B10,Cursos[CONCLUÍDO],"Sim")</f>
        <v>0</v>
      </c>
    </row>
    <row r="11" spans="2:8" ht="33" customHeight="1" thickBot="1" x14ac:dyDescent="0.25">
      <c r="B11" s="13" t="s">
        <v>26</v>
      </c>
      <c r="C11" s="18" t="str">
        <f>IF(SUMIF(Cursos[EXIGÊNCIAS],CRÉDITOS!$B11,Cursos[CRÉDITOS])=0,"0",SUMIF(Cursos[EXIGÊNCIAS],CRÉDITOS!$B11,Cursos[CRÉDITOS]))</f>
        <v>0</v>
      </c>
      <c r="D11" s="18">
        <f>SUMIFS(Cursos[CRÉDITOS],Cursos[EXIGÊNCIAS],CRÉDITOS!$B11,Cursos[CONCLUÍDO],"Sim")</f>
        <v>0</v>
      </c>
      <c r="E11" s="18">
        <f>SUMIF(Cursos[EXIGÊNCIAS],CRÉDITOS!$B11,Cursos[CRÉDITOS])-SUMIFS(Cursos[CRÉDITOS],Cursos[EXIGÊNCIAS],CRÉDITOS!$B11,Cursos[CONCLUÍDO],"Sim")</f>
        <v>0</v>
      </c>
    </row>
    <row r="12" spans="2:8" ht="33" customHeight="1" x14ac:dyDescent="0.2">
      <c r="B12" t="s">
        <v>27</v>
      </c>
      <c r="C12" s="10">
        <f>SUBTOTAL(109,CRÉDITOS!$C$8:$C$11)</f>
        <v>9</v>
      </c>
      <c r="D12" s="10">
        <f>SUBTOTAL(109,CRÉDITOS!$D$8:$D$11)</f>
        <v>6</v>
      </c>
      <c r="E12" s="10">
        <f>SUBTOTAL(109,CRÉDITOS!$E$8:$E$11)</f>
        <v>3</v>
      </c>
    </row>
    <row r="13" spans="2:8" ht="33" customHeight="1" x14ac:dyDescent="0.2">
      <c r="B13" s="9" t="s">
        <v>28</v>
      </c>
    </row>
    <row r="14" spans="2:8" ht="33" customHeight="1" x14ac:dyDescent="0.2">
      <c r="B14" t="s">
        <v>29</v>
      </c>
      <c r="C14" t="s">
        <v>34</v>
      </c>
      <c r="D14" t="s">
        <v>22</v>
      </c>
      <c r="E14" t="s">
        <v>38</v>
      </c>
      <c r="F14" t="s">
        <v>39</v>
      </c>
      <c r="G14" t="s">
        <v>42</v>
      </c>
      <c r="H14" t="s">
        <v>43</v>
      </c>
    </row>
    <row r="15" spans="2:8" ht="33" customHeight="1" x14ac:dyDescent="0.2">
      <c r="B15" t="s">
        <v>30</v>
      </c>
      <c r="C15" t="s">
        <v>35</v>
      </c>
      <c r="D15" t="s">
        <v>23</v>
      </c>
      <c r="E15" s="10">
        <v>4</v>
      </c>
      <c r="F15" s="10" t="s">
        <v>40</v>
      </c>
      <c r="G15" s="26">
        <v>4</v>
      </c>
      <c r="H15" s="17" t="s">
        <v>44</v>
      </c>
    </row>
    <row r="16" spans="2:8" ht="33" customHeight="1" x14ac:dyDescent="0.2">
      <c r="B16" t="s">
        <v>31</v>
      </c>
      <c r="C16" t="s">
        <v>35</v>
      </c>
      <c r="D16" t="s">
        <v>24</v>
      </c>
      <c r="E16" s="10">
        <v>3</v>
      </c>
      <c r="F16" s="10" t="s">
        <v>41</v>
      </c>
      <c r="G16" s="26"/>
      <c r="H16" s="17" t="s">
        <v>44</v>
      </c>
    </row>
    <row r="17" spans="2:8" ht="33" customHeight="1" x14ac:dyDescent="0.2">
      <c r="B17" t="s">
        <v>32</v>
      </c>
      <c r="C17" t="s">
        <v>35</v>
      </c>
      <c r="D17" t="s">
        <v>25</v>
      </c>
      <c r="E17" s="10">
        <v>2</v>
      </c>
      <c r="F17" s="10" t="s">
        <v>40</v>
      </c>
      <c r="G17" s="26">
        <v>3</v>
      </c>
      <c r="H17" s="17" t="s">
        <v>44</v>
      </c>
    </row>
  </sheetData>
  <dataConsolidate/>
  <conditionalFormatting sqref="B1">
    <cfRule type="notContainsBlanks" dxfId="4" priority="1">
      <formula>LEN(TRIM(B1))&gt;0</formula>
    </cfRule>
  </conditionalFormatting>
  <conditionalFormatting sqref="B5">
    <cfRule type="dataBar" priority="7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6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Ops!" error="A nota é calculada como uma média (não ponderada) e deve estar entre 0 e 4." sqref="G15:G17" xr:uid="{00000000-0002-0000-0100-000000000000}">
      <formula1>0</formula1>
      <formula2>4</formula2>
    </dataValidation>
    <dataValidation allowBlank="1" showInputMessage="1" showErrorMessage="1" prompt="Selecione Sim ou Não na lista suspensa para indicar se o curso foi concluído. Pressione ALT+SETA PARA BAIXO, navegue até Sim ou Não e selecione ENTER" sqref="F14" xr:uid="{00000000-0002-0000-0100-000001000000}"/>
    <dataValidation allowBlank="1" showInputMessage="1" showErrorMessage="1" prompt="Insira o nome da faculdade nesta célula" sqref="B1" xr:uid="{00000000-0002-0000-0100-000002000000}"/>
    <dataValidation allowBlank="1" showInputMessage="1" showErrorMessage="1" prompt="Insira o título do grau nesta célula" sqref="B3" xr:uid="{00000000-0002-0000-0100-000003000000}"/>
    <dataValidation allowBlank="1" showInputMessage="1" showErrorMessage="1" prompt="O ano deste período letivo será atualizado automaticamente com base na entrada na planilha Período Letivo F3" sqref="C3" xr:uid="{00000000-0002-0000-0100-000004000000}"/>
    <dataValidation allowBlank="1" showInputMessage="1" showErrorMessage="1" prompt="Barra de dados mostrando as notas médias atuais em uma escala de 4.0" sqref="B5" xr:uid="{00000000-0002-0000-0100-000005000000}"/>
    <dataValidation allowBlank="1" showInputMessage="1" showErrorMessage="1" prompt="Barra de dados mostrando a porcentagem dos cursos gerais que estão concluídos" sqref="D5" xr:uid="{00000000-0002-0000-0100-000006000000}"/>
    <dataValidation allowBlank="1" showInputMessage="1" showErrorMessage="1" prompt="Quatro exigências principais de graduação para faculdade estão listadas nas células de B8 a B11" sqref="B7" xr:uid="{00000000-0002-0000-0100-000007000000}"/>
    <dataValidation allowBlank="1" showInputMessage="1" showErrorMessage="1" prompt="O número de créditos totais para cada exigência de graduação da faculdade é atualizado automaticamente nas células de C8 a C11. Uma soma do Total de Créditos é automaticamente calculada na célula C12" sqref="C7" xr:uid="{00000000-0002-0000-0100-000008000000}"/>
    <dataValidation allowBlank="1" showInputMessage="1" showErrorMessage="1" prompt="O número de créditos acumulados é calculado automaticamente nas células de D8 a D11. Uma soma dos Créditos acumulados é calculada automaticamente na célula D12" sqref="D7" xr:uid="{00000000-0002-0000-0100-000009000000}"/>
    <dataValidation allowBlank="1" showInputMessage="1" showErrorMessage="1" prompt="Os créditos restantes necessários para atender a todas as exigências são automaticamente atualizados nas células de E8 a E11. Uma soma dos Créditos necessários é automaticamente calculada na célula E12" sqref="E7" xr:uid="{00000000-0002-0000-0100-00000A000000}"/>
    <dataValidation allowBlank="1" showInputMessage="1" showErrorMessage="1" prompt="Insira o título do curso nesta coluna" sqref="B14" xr:uid="{00000000-0002-0000-0100-00000B000000}"/>
    <dataValidation allowBlank="1" showInputMessage="1" showErrorMessage="1" prompt="Insira o número do curso nesta coluna" sqref="C14" xr:uid="{00000000-0002-0000-0100-00000C000000}"/>
    <dataValidation allowBlank="1" showInputMessage="1" showErrorMessage="1" prompt="Insira a exigência nesta coluna" sqref="D14" xr:uid="{00000000-0002-0000-0100-00000D000000}"/>
    <dataValidation allowBlank="1" showInputMessage="1" showErrorMessage="1" prompt="Insira o número de créditos para cada curso nesta coluna" sqref="E14" xr:uid="{00000000-0002-0000-0100-00000E000000}"/>
    <dataValidation allowBlank="1" showInputMessage="1" showErrorMessage="1" prompt="Para os cursos concluídos, insira a nota recebida para o curso nesta coluna" sqref="G14" xr:uid="{00000000-0002-0000-0100-00000F000000}"/>
    <dataValidation allowBlank="1" showInputMessage="1" showErrorMessage="1" prompt="Insira o período letivo ao qual o curso é aplicável nesta coluna" sqref="H14" xr:uid="{00000000-0002-0000-0100-000010000000}"/>
    <dataValidation allowBlank="1" showInputMessage="1" showErrorMessage="1" prompt="A planilha de créditos tem 2 barras de dados que mostram o progresso geral, uma seção de Exigências que calcula automaticamente o total acumulado e os créditos necessários. Ela também tem uma tabela de cursos para armazenar informações do período do curso" sqref="A1" xr:uid="{00000000-0002-0000-0100-000011000000}"/>
    <dataValidation type="list" allowBlank="1" showErrorMessage="1" error="Selecione Sim ou Não na lista fornecida. TENTE NOVAMENTE, em seguida, ALT+ SETA PARA BAIXO e, EM seguida, ENTER para selecionar um valor. CANCELAR para sair da célula" sqref="F15:F17" xr:uid="{00000000-0002-0000-0100-000012000000}">
      <formula1>"Sim,Não"</formula1>
    </dataValidation>
    <dataValidation allowBlank="1" showInputMessage="1" showErrorMessage="1" prompt="As notas médias atuais são automaticamente calculadas" sqref="C5" xr:uid="{00000000-0002-0000-0100-000013000000}"/>
    <dataValidation allowBlank="1" showInputMessage="1" showErrorMessage="1" prompt="O Progresso Geral é calculado automaticamente" sqref="E5" xr:uid="{00000000-0002-0000-0100-000014000000}"/>
  </dataValidations>
  <printOptions horizontalCentered="1"/>
  <pageMargins left="0.4" right="0.4" top="0.4" bottom="0.4" header="0.25" footer="0.25"/>
  <pageSetup paperSize="9" scale="46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0" customWidth="1"/>
    <col min="3" max="4" width="30.625" customWidth="1"/>
  </cols>
  <sheetData>
    <row r="1" spans="2:4" s="3" customFormat="1" ht="24.95" customHeight="1" x14ac:dyDescent="0.25">
      <c r="B1" s="20" t="str">
        <f>Faculdade</f>
        <v>FACULDADE</v>
      </c>
    </row>
    <row r="2" spans="2:4" s="4" customFormat="1" ht="39.950000000000003" customHeight="1" x14ac:dyDescent="0.45">
      <c r="B2" s="4" t="s">
        <v>45</v>
      </c>
    </row>
    <row r="3" spans="2:4" ht="39.950000000000003" customHeight="1" x14ac:dyDescent="0.55000000000000004">
      <c r="B3" s="9" t="s">
        <v>46</v>
      </c>
      <c r="C3" s="5" t="str">
        <f>Ano</f>
        <v>ANO</v>
      </c>
    </row>
    <row r="4" spans="2:4" ht="14.25" x14ac:dyDescent="0.2">
      <c r="B4" s="8" t="s">
        <v>47</v>
      </c>
    </row>
    <row r="5" spans="2:4" ht="29.25" x14ac:dyDescent="0.2">
      <c r="B5" s="14">
        <f>DESPESAS_LÍQUIDAS_MENSAIS/RENDA_LÍQUIDA_MENSAL</f>
        <v>0.74545454545454548</v>
      </c>
    </row>
    <row r="6" spans="2:4" ht="25.5" customHeight="1" x14ac:dyDescent="0.2">
      <c r="B6" s="2">
        <f>B5</f>
        <v>0.74545454545454548</v>
      </c>
      <c r="C6" s="2"/>
    </row>
    <row r="7" spans="2:4" ht="30" customHeight="1" x14ac:dyDescent="0.2">
      <c r="B7" s="8" t="s">
        <v>48</v>
      </c>
      <c r="C7" s="8" t="s">
        <v>56</v>
      </c>
      <c r="D7" s="8" t="s">
        <v>58</v>
      </c>
    </row>
    <row r="8" spans="2:4" ht="29.25" x14ac:dyDescent="0.2">
      <c r="B8" s="24">
        <f>C10</f>
        <v>2750</v>
      </c>
      <c r="C8" s="25">
        <f>'DESPESAS LÍQUIDAS MENSAIS'!C4+'DESPESAS DO PERÍODO LETIVO'!D4</f>
        <v>2050</v>
      </c>
      <c r="D8" s="24">
        <f>RENDA_LÍQUIDA_MENSAL-DESPESAS_LÍQUIDAS_MENSAIS</f>
        <v>700</v>
      </c>
    </row>
    <row r="9" spans="2:4" ht="14.25" x14ac:dyDescent="0.2">
      <c r="B9" s="12" t="s">
        <v>49</v>
      </c>
      <c r="C9" s="6">
        <v>4</v>
      </c>
    </row>
    <row r="10" spans="2:4" ht="30" customHeight="1" x14ac:dyDescent="0.2">
      <c r="B10" s="8" t="s">
        <v>50</v>
      </c>
      <c r="C10" s="21">
        <f>SUM(RendaMensal[VALOR])</f>
        <v>2750</v>
      </c>
    </row>
    <row r="11" spans="2:4" ht="30" customHeight="1" x14ac:dyDescent="0.2">
      <c r="B11" t="s">
        <v>51</v>
      </c>
      <c r="C11" s="11" t="s">
        <v>57</v>
      </c>
    </row>
    <row r="12" spans="2:4" ht="33" customHeight="1" x14ac:dyDescent="0.2">
      <c r="B12" t="s">
        <v>52</v>
      </c>
      <c r="C12" s="22">
        <v>1500</v>
      </c>
    </row>
    <row r="13" spans="2:4" ht="33" customHeight="1" x14ac:dyDescent="0.2">
      <c r="B13" t="s">
        <v>53</v>
      </c>
      <c r="C13" s="22">
        <v>500</v>
      </c>
    </row>
    <row r="14" spans="2:4" ht="33" customHeight="1" x14ac:dyDescent="0.2">
      <c r="B14" t="s">
        <v>54</v>
      </c>
      <c r="C14" s="22">
        <v>500</v>
      </c>
    </row>
    <row r="15" spans="2:4" ht="33" customHeight="1" x14ac:dyDescent="0.2">
      <c r="B15" t="s">
        <v>55</v>
      </c>
      <c r="C15" s="22">
        <v>250</v>
      </c>
    </row>
  </sheetData>
  <conditionalFormatting sqref="B1">
    <cfRule type="notContainsBlanks" dxfId="3" priority="1">
      <formula>LEN(TRIM(B1))&gt;0</formula>
    </cfRule>
  </conditionalFormatting>
  <conditionalFormatting sqref="B6">
    <cfRule type="dataBar" priority="2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O nome da faculdade é automaticamente atualizado com base no nome na célula B1 da planilha Créditos" sqref="B1" xr:uid="{00000000-0002-0000-0200-000000000000}"/>
    <dataValidation allowBlank="1" showInputMessage="1" showErrorMessage="1" prompt="O ano deste período letivo será atualizado automaticamente com base na entrada na planilha Período Letivo F3" sqref="C3" xr:uid="{00000000-0002-0000-0200-000001000000}"/>
    <dataValidation allowBlank="1" showInputMessage="1" showErrorMessage="1" prompt="A renda gasta é calculada automaticamente como uma porcentagem nesta célula" sqref="B5" xr:uid="{00000000-0002-0000-0200-000002000000}"/>
    <dataValidation allowBlank="1" showInputMessage="1" showErrorMessage="1" prompt="Barra de dados gerada automaticamente com base na porcentagem da renda gasta na célula B5" sqref="B6:C6" xr:uid="{00000000-0002-0000-0200-000003000000}"/>
    <dataValidation allowBlank="1" showInputMessage="1" showErrorMessage="1" prompt="A Renda Líquida Mensal total é gerada automaticamente com base na tabela Renda Mensal" sqref="B8" xr:uid="{00000000-0002-0000-0200-000004000000}"/>
    <dataValidation allowBlank="1" showInputMessage="1" showErrorMessage="1" prompt="As Despesas Líquidas Mensais são calculadas automaticamente com base na planilha Despesas Líquidas Mensais" sqref="C8" xr:uid="{00000000-0002-0000-0200-000005000000}"/>
    <dataValidation allowBlank="1" showInputMessage="1" showErrorMessage="1" prompt="O saldo de caixa restante é automaticamente calculado com base no Renda Líquida Mensal e nas Despesas Líquidas Mensais" sqref="D8" xr:uid="{00000000-0002-0000-0200-000006000000}"/>
    <dataValidation allowBlank="1" showInputMessage="1" showErrorMessage="1" prompt="A soma da Renda Mensal, que é automaticamente calculada com base nas informações da tabela Renda Mensal" sqref="C10" xr:uid="{00000000-0002-0000-0200-000007000000}"/>
    <dataValidation allowBlank="1" showInputMessage="1" showErrorMessage="1" prompt="Insira os itens de receita mensal nesta coluna" sqref="B11" xr:uid="{00000000-0002-0000-0200-000008000000}"/>
    <dataValidation allowBlank="1" showInputMessage="1" showErrorMessage="1" prompt="Insira o valor de cada item de renda mensal nesta coluna" sqref="C11" xr:uid="{00000000-0002-0000-0200-000009000000}"/>
    <dataValidation allowBlank="1" showInputMessage="1" showErrorMessage="1" prompt="O número total de meses em um período letivo, usado para calcular as despesas mensais do período letivo na planilha Despesas do Período Letivo" sqref="C9" xr:uid="{00000000-0002-0000-0200-00000A000000}"/>
    <dataValidation allowBlank="1" showInputMessage="1" showErrorMessage="1" prompt="A planilha de orçamento descreve informações sobre o fluxo de caixa restante após a contabilização de receitas e despesas, incluindo as despesas a prazo. Há uma barra de dados com a porcentagem da receita gasta e uma tabela acompanhar a receita mensal" sqref="A1" xr:uid="{00000000-0002-0000-0200-00000B000000}"/>
  </dataValidations>
  <printOptions horizontalCentered="1"/>
  <pageMargins left="0.4" right="0.4" top="0.4" bottom="0.4" header="0.25" footer="0.25"/>
  <pageSetup paperSize="9" scale="77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0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3" customFormat="1" ht="24.95" customHeight="1" x14ac:dyDescent="0.25">
      <c r="B1" s="20" t="str">
        <f>Faculdade</f>
        <v>FACULDADE</v>
      </c>
    </row>
    <row r="2" spans="2:3" s="4" customFormat="1" ht="39.950000000000003" customHeight="1" x14ac:dyDescent="0.45">
      <c r="B2" s="4" t="s">
        <v>45</v>
      </c>
    </row>
    <row r="3" spans="2:3" ht="39.950000000000003" customHeight="1" x14ac:dyDescent="0.55000000000000004">
      <c r="B3" s="9" t="s">
        <v>59</v>
      </c>
      <c r="C3" s="5" t="str">
        <f>Ano</f>
        <v>ANO</v>
      </c>
    </row>
    <row r="4" spans="2:3" ht="30" customHeight="1" x14ac:dyDescent="0.2">
      <c r="B4" s="8" t="s">
        <v>60</v>
      </c>
      <c r="C4" s="21">
        <f>SUM(DespesasMensais[VALOR])</f>
        <v>1675</v>
      </c>
    </row>
    <row r="5" spans="2:3" ht="30" customHeight="1" x14ac:dyDescent="0.2">
      <c r="B5" t="s">
        <v>51</v>
      </c>
      <c r="C5" s="15" t="s">
        <v>57</v>
      </c>
    </row>
    <row r="6" spans="2:3" ht="33" customHeight="1" x14ac:dyDescent="0.2">
      <c r="B6" t="s">
        <v>61</v>
      </c>
      <c r="C6" s="23">
        <v>300</v>
      </c>
    </row>
    <row r="7" spans="2:3" ht="33" customHeight="1" x14ac:dyDescent="0.2">
      <c r="B7" t="s">
        <v>62</v>
      </c>
      <c r="C7" s="23">
        <v>50</v>
      </c>
    </row>
    <row r="8" spans="2:3" ht="33" customHeight="1" x14ac:dyDescent="0.2">
      <c r="B8" t="s">
        <v>63</v>
      </c>
      <c r="C8" s="23">
        <v>75</v>
      </c>
    </row>
    <row r="9" spans="2:3" ht="33" customHeight="1" x14ac:dyDescent="0.2">
      <c r="B9" t="s">
        <v>64</v>
      </c>
      <c r="C9" s="23">
        <v>250</v>
      </c>
    </row>
    <row r="10" spans="2:3" ht="33" customHeight="1" x14ac:dyDescent="0.2">
      <c r="B10" t="s">
        <v>65</v>
      </c>
      <c r="C10" s="23">
        <v>50</v>
      </c>
    </row>
    <row r="11" spans="2:3" ht="33" customHeight="1" x14ac:dyDescent="0.2">
      <c r="B11" t="s">
        <v>66</v>
      </c>
      <c r="C11" s="23">
        <v>500</v>
      </c>
    </row>
    <row r="12" spans="2:3" ht="33" customHeight="1" x14ac:dyDescent="0.2">
      <c r="B12" t="s">
        <v>67</v>
      </c>
      <c r="C12" s="23">
        <v>275</v>
      </c>
    </row>
    <row r="13" spans="2:3" ht="33" customHeight="1" x14ac:dyDescent="0.2">
      <c r="B13" t="s">
        <v>68</v>
      </c>
      <c r="C13" s="23">
        <v>125</v>
      </c>
    </row>
    <row r="14" spans="2:3" ht="33" customHeight="1" x14ac:dyDescent="0.2">
      <c r="B14" t="s">
        <v>69</v>
      </c>
      <c r="C14" s="23">
        <v>50</v>
      </c>
    </row>
    <row r="15" spans="2:3" ht="33" customHeight="1" x14ac:dyDescent="0.2">
      <c r="B15" t="s">
        <v>70</v>
      </c>
      <c r="C15" s="23">
        <v>0</v>
      </c>
    </row>
  </sheetData>
  <conditionalFormatting sqref="B1">
    <cfRule type="notContainsBlanks" dxfId="2" priority="1">
      <formula>LEN(TRIM(B1))&gt;0</formula>
    </cfRule>
  </conditionalFormatting>
  <dataValidations count="6">
    <dataValidation allowBlank="1" showInputMessage="1" showErrorMessage="1" prompt="O ano deste período letivo será atualizado automaticamente com base na entrada na planilha Período Letivo F3" sqref="C3" xr:uid="{00000000-0002-0000-0300-000000000000}"/>
    <dataValidation allowBlank="1" showInputMessage="1" showErrorMessage="1" prompt="Insira os itens de despesa mensal nesta coluna" sqref="B5" xr:uid="{00000000-0002-0000-0300-000001000000}"/>
    <dataValidation allowBlank="1" showInputMessage="1" showErrorMessage="1" prompt="Insira o valor de cada item de despesa mensal nesta coluna" sqref="C5" xr:uid="{00000000-0002-0000-0300-000002000000}"/>
    <dataValidation allowBlank="1" showInputMessage="1" showErrorMessage="1" prompt="A soma das Despesas Mensais, que é automaticamente calculada com base nas informações da tabela Despesas Mensais" sqref="C4" xr:uid="{00000000-0002-0000-0300-000003000000}"/>
    <dataValidation allowBlank="1" showInputMessage="1" showErrorMessage="1" prompt="A planilha Despesas Mensais controla as despesas mensais" sqref="A1" xr:uid="{00000000-0002-0000-0300-000004000000}"/>
    <dataValidation allowBlank="1" showInputMessage="1" showErrorMessage="1" prompt="O nome da faculdade é automaticamente atualizado com base no nome na célula B1 da planilha Créditos" sqref="B1" xr:uid="{00000000-0002-0000-03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0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3" customFormat="1" ht="24.95" customHeight="1" x14ac:dyDescent="0.25">
      <c r="B1" s="20" t="str">
        <f>Faculdade</f>
        <v>FACULDADE</v>
      </c>
    </row>
    <row r="2" spans="2:4" s="4" customFormat="1" ht="39.75" customHeight="1" x14ac:dyDescent="0.45">
      <c r="B2" s="4" t="s">
        <v>45</v>
      </c>
    </row>
    <row r="3" spans="2:4" ht="39.950000000000003" customHeight="1" x14ac:dyDescent="0.55000000000000004">
      <c r="B3" s="9" t="s">
        <v>71</v>
      </c>
      <c r="C3" s="5" t="str">
        <f>Ano</f>
        <v>ANO</v>
      </c>
    </row>
    <row r="4" spans="2:4" ht="30" customHeight="1" x14ac:dyDescent="0.2">
      <c r="B4" s="8" t="s">
        <v>72</v>
      </c>
      <c r="C4" s="21">
        <f>SUM(DespesasDoPeríodoLetivo[VALOR])</f>
        <v>1500</v>
      </c>
      <c r="D4" s="21">
        <f>SUM(DespesasDoPeríodoLetivo[POR MÊS])</f>
        <v>375</v>
      </c>
    </row>
    <row r="5" spans="2:4" ht="30" customHeight="1" x14ac:dyDescent="0.2">
      <c r="B5" t="s">
        <v>51</v>
      </c>
      <c r="C5" s="15" t="s">
        <v>57</v>
      </c>
      <c r="D5" s="15" t="s">
        <v>79</v>
      </c>
    </row>
    <row r="6" spans="2:4" ht="33" customHeight="1" x14ac:dyDescent="0.2">
      <c r="B6" t="s">
        <v>73</v>
      </c>
      <c r="C6" s="23">
        <v>750</v>
      </c>
      <c r="D6" s="23">
        <f>DespesasDoPeríodoLetivo[[#This Row],[VALOR]]/Meses_no_período_letivo</f>
        <v>187.5</v>
      </c>
    </row>
    <row r="7" spans="2:4" ht="33" customHeight="1" x14ac:dyDescent="0.2">
      <c r="B7" t="s">
        <v>74</v>
      </c>
      <c r="C7" s="23">
        <v>250</v>
      </c>
      <c r="D7" s="23">
        <f>DespesasDoPeríodoLetivo[[#This Row],[VALOR]]/Meses_no_período_letivo</f>
        <v>62.5</v>
      </c>
    </row>
    <row r="8" spans="2:4" ht="33" customHeight="1" x14ac:dyDescent="0.2">
      <c r="B8" t="s">
        <v>75</v>
      </c>
      <c r="C8" s="23">
        <v>500</v>
      </c>
      <c r="D8" s="23">
        <f>DespesasDoPeríodoLetivo[[#This Row],[VALOR]]/Meses_no_período_letivo</f>
        <v>125</v>
      </c>
    </row>
    <row r="9" spans="2:4" ht="33" customHeight="1" x14ac:dyDescent="0.2">
      <c r="B9" t="s">
        <v>76</v>
      </c>
      <c r="C9" s="23">
        <v>0</v>
      </c>
      <c r="D9" s="23">
        <f>DespesasDoPeríodoLetivo[[#This Row],[VALOR]]/Meses_no_período_letivo</f>
        <v>0</v>
      </c>
    </row>
    <row r="10" spans="2:4" ht="33" customHeight="1" x14ac:dyDescent="0.2">
      <c r="B10" t="s">
        <v>77</v>
      </c>
      <c r="C10" s="23">
        <v>0</v>
      </c>
      <c r="D10" s="23">
        <f>DespesasDoPeríodoLetivo[[#This Row],[VALOR]]/Meses_no_período_letivo</f>
        <v>0</v>
      </c>
    </row>
    <row r="11" spans="2:4" ht="33" customHeight="1" x14ac:dyDescent="0.2">
      <c r="B11" t="s">
        <v>78</v>
      </c>
      <c r="C11" s="23">
        <v>0</v>
      </c>
      <c r="D11" s="23">
        <f>DespesasDoPeríodoLetivo[[#This Row],[VALOR]]/Meses_no_período_letivo</f>
        <v>0</v>
      </c>
    </row>
  </sheetData>
  <conditionalFormatting sqref="B1">
    <cfRule type="notContainsBlanks" dxfId="1" priority="1">
      <formula>LEN(TRIM(B1))&gt;0</formula>
    </cfRule>
  </conditionalFormatting>
  <dataValidations count="8">
    <dataValidation allowBlank="1" showInputMessage="1" showErrorMessage="1" prompt="O ano deste período letivo será atualizado automaticamente com base na entrada na planilha Período Letivo F3" sqref="C3" xr:uid="{00000000-0002-0000-0400-000000000000}"/>
    <dataValidation allowBlank="1" showInputMessage="1" showErrorMessage="1" prompt="Insira os itens de despesas do período letivo nesta coluna" sqref="B5" xr:uid="{00000000-0002-0000-0400-000001000000}"/>
    <dataValidation allowBlank="1" showInputMessage="1" showErrorMessage="1" prompt="Insira o valor de cada item de despesas do período letivo nesta coluna" sqref="C5" xr:uid="{00000000-0002-0000-0400-000002000000}"/>
    <dataValidation allowBlank="1" showInputMessage="1" showErrorMessage="1" prompt="O custo por mês das despesas do período letivo é calculado automaticamente usando o valor das despesas do período letivo e o número de meses em um período letivo obtido da célula C9 da planilha Orçamento" sqref="D5" xr:uid="{00000000-0002-0000-0400-000003000000}"/>
    <dataValidation allowBlank="1" showInputMessage="1" showErrorMessage="1" prompt="A soma das Despesas Líquidas do Período Letivo, que é automaticamente calculada com base nas informações da tabela Despesas do Período Letivo" sqref="C4" xr:uid="{00000000-0002-0000-0400-000004000000}"/>
    <dataValidation allowBlank="1" showInputMessage="1" showErrorMessage="1" prompt="A estimativa por mês para todas as despesas a prazo, que é calculada automaticamente a partir de informações na tabela de Despesas a Prazo" sqref="D4" xr:uid="{00000000-0002-0000-0400-000005000000}"/>
    <dataValidation allowBlank="1" showInputMessage="1" showErrorMessage="1" prompt="A planilha Despesas do Período controla despesas específicas do período e calcula o total por mês com base no número de meses no período inserido na planilha Orçamento" sqref="A1" xr:uid="{00000000-0002-0000-0400-000006000000}"/>
    <dataValidation allowBlank="1" showInputMessage="1" showErrorMessage="1" prompt="O nome da faculdade é automaticamente atualizado com base no nome na célula B1 da planilha Créditos" sqref="B1" xr:uid="{00000000-0002-0000-0400-000007000000}"/>
  </dataValidations>
  <printOptions horizontalCentered="1"/>
  <pageMargins left="0.4" right="0.4" top="0.4" bottom="0.4" header="0.25" footer="0.25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0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3" customFormat="1" ht="24.95" customHeight="1" x14ac:dyDescent="0.25">
      <c r="B1" s="20" t="str">
        <f>Faculdade</f>
        <v>FACULDADE</v>
      </c>
    </row>
    <row r="2" spans="2:7" s="4" customFormat="1" ht="39.950000000000003" customHeight="1" x14ac:dyDescent="0.45">
      <c r="B2" s="4" t="s">
        <v>80</v>
      </c>
    </row>
    <row r="3" spans="2:7" ht="39.950000000000003" customHeight="1" x14ac:dyDescent="0.2">
      <c r="B3" s="9" t="s">
        <v>81</v>
      </c>
    </row>
    <row r="4" spans="2:7" ht="30" customHeight="1" x14ac:dyDescent="0.2">
      <c r="B4" t="s">
        <v>82</v>
      </c>
      <c r="C4" t="s">
        <v>84</v>
      </c>
      <c r="D4" t="s">
        <v>86</v>
      </c>
      <c r="E4" t="s">
        <v>88</v>
      </c>
      <c r="F4" t="s">
        <v>90</v>
      </c>
      <c r="G4" t="s">
        <v>91</v>
      </c>
    </row>
    <row r="5" spans="2:7" ht="33" customHeight="1" x14ac:dyDescent="0.2">
      <c r="B5" t="s">
        <v>83</v>
      </c>
      <c r="C5" t="s">
        <v>85</v>
      </c>
      <c r="D5" t="s">
        <v>87</v>
      </c>
      <c r="E5" t="s">
        <v>89</v>
      </c>
      <c r="F5" t="s">
        <v>35</v>
      </c>
    </row>
    <row r="6" spans="2:7" ht="33" customHeight="1" x14ac:dyDescent="0.2">
      <c r="B6" t="s">
        <v>83</v>
      </c>
      <c r="C6" t="s">
        <v>85</v>
      </c>
      <c r="D6" t="s">
        <v>87</v>
      </c>
      <c r="E6" t="s">
        <v>89</v>
      </c>
      <c r="F6" t="s">
        <v>35</v>
      </c>
    </row>
    <row r="7" spans="2:7" ht="33" customHeight="1" x14ac:dyDescent="0.2">
      <c r="B7" t="s">
        <v>83</v>
      </c>
      <c r="C7" t="s">
        <v>85</v>
      </c>
      <c r="D7" t="s">
        <v>87</v>
      </c>
      <c r="E7" t="s">
        <v>89</v>
      </c>
      <c r="F7" t="s">
        <v>35</v>
      </c>
    </row>
  </sheetData>
  <conditionalFormatting sqref="B1">
    <cfRule type="notContainsBlanks" dxfId="0" priority="1">
      <formula>LEN(TRIM(B1))&gt;0</formula>
    </cfRule>
  </conditionalFormatting>
  <dataValidations count="8">
    <dataValidation allowBlank="1" showInputMessage="1" showErrorMessage="1" prompt="A planilha Livros controla os livros necessários no decorrer do período letivo" sqref="A1" xr:uid="{00000000-0002-0000-0500-000000000000}"/>
    <dataValidation allowBlank="1" showInputMessage="1" showErrorMessage="1" prompt="O nome da faculdade é automaticamente atualizado com base no nome na célula B1 da planilha Créditos" sqref="B1" xr:uid="{00000000-0002-0000-0500-000001000000}"/>
    <dataValidation allowBlank="1" showInputMessage="1" showErrorMessage="1" prompt="Insira o título do livro nesta coluna" sqref="B4" xr:uid="{00000000-0002-0000-0500-000002000000}"/>
    <dataValidation allowBlank="1" showInputMessage="1" showErrorMessage="1" prompt="Insira o autor do livro nesta coluna" sqref="C4" xr:uid="{00000000-0002-0000-0500-000003000000}"/>
    <dataValidation allowBlank="1" showInputMessage="1" showErrorMessage="1" prompt="Insira o nome do curso ao qual o livro se aplica nesta coluna" sqref="D4" xr:uid="{00000000-0002-0000-0500-000004000000}"/>
    <dataValidation allowBlank="1" showInputMessage="1" showErrorMessage="1" prompt="Insira informações sobre onde comprar o livro nesta coluna" sqref="E4" xr:uid="{00000000-0002-0000-0500-000005000000}"/>
    <dataValidation allowBlank="1" showInputMessage="1" showErrorMessage="1" prompt="Insira o número ISBN nesta coluna" sqref="F4" xr:uid="{00000000-0002-0000-0500-000006000000}"/>
    <dataValidation allowBlank="1" showInputMessage="1" showErrorMessage="1" prompt="Insira anotações relacionadas ao livro nesta coluna" sqref="G4" xr:uid="{00000000-0002-0000-0500-000007000000}"/>
  </dataValidations>
  <printOptions horizontalCentered="1"/>
  <pageMargins left="0.4" right="0.4" top="0.4" bottom="0.4" header="0.25" footer="0.25"/>
  <pageSetup paperSize="9" scale="38"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6FE862CC-DB14-40B0-9DD5-108332066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F6CBAD10-2FE4-46B7-8B99-592C882565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B027F5DB-365E-467F-884C-D65AC307B2E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TM16390957</ap:Template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ap:HeadingPairs>
  <ap:TitlesOfParts>
    <vt:vector baseType="lpstr" size="27">
      <vt:lpstr>PERÍODO</vt:lpstr>
      <vt:lpstr>CRÉDITOS</vt:lpstr>
      <vt:lpstr>ORÇAMENTO</vt:lpstr>
      <vt:lpstr>DESPESAS LÍQUIDAS MENSAIS</vt:lpstr>
      <vt:lpstr>DESPESAS DO PERÍODO LETIVO</vt:lpstr>
      <vt:lpstr>LIVROS</vt:lpstr>
      <vt:lpstr>Ano</vt:lpstr>
      <vt:lpstr>DESPESAS_LÍQUIDAS_MENSAIS</vt:lpstr>
      <vt:lpstr>Exigências</vt:lpstr>
      <vt:lpstr>Faculdade</vt:lpstr>
      <vt:lpstr>HoraDeInício</vt:lpstr>
      <vt:lpstr>HoraDeIntervalo</vt:lpstr>
      <vt:lpstr>Meses_no_período_letivo</vt:lpstr>
      <vt:lpstr>CRÉDITOS!Print_Titles</vt:lpstr>
      <vt:lpstr>'DESPESAS DO PERÍODO LETIVO'!Print_Titles</vt:lpstr>
      <vt:lpstr>'DESPESAS LÍQUIDAS MENSAIS'!Print_Titles</vt:lpstr>
      <vt:lpstr>LIVROS!Print_Titles</vt:lpstr>
      <vt:lpstr>ORÇAMENTO!Print_Titles</vt:lpstr>
      <vt:lpstr>PERÍODO!Print_Titles</vt:lpstr>
      <vt:lpstr>RENDA_LÍQUIDA_MENSAL</vt:lpstr>
      <vt:lpstr>SALDO</vt:lpstr>
      <vt:lpstr>TítuloDaColuna1</vt:lpstr>
      <vt:lpstr>TítuloDaColuna2</vt:lpstr>
      <vt:lpstr>Títulodacoluna3</vt:lpstr>
      <vt:lpstr>Títulodacoluna4</vt:lpstr>
      <vt:lpstr>Títulodacoluna5</vt:lpstr>
      <vt:lpstr>TítuloDaColuna6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2022-06-14T05:19:32Z</dcterms:created>
  <dcterms:modified xsi:type="dcterms:W3CDTF">2022-11-08T06:23:25Z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