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1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pivotTables/pivotTable22.xml" ContentType="application/vnd.openxmlformats-officedocument.spreadsheetml.pivotTable+xml"/>
  <Override PartName="/xl/tables/table22.xml" ContentType="application/vnd.openxmlformats-officedocument.spreadsheetml.tabl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2"/>
  <workbookPr filterPrivacy="1" refreshAllConnections="1"/>
  <xr:revisionPtr revIDLastSave="0" documentId="13_ncr:1_{540B3ADC-AC1B-42A2-8AFC-A65EC2624C5E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Przegląd budżetu" sheetId="4" r:id="rId1"/>
    <sheet name="Podsumowanie budżetu" sheetId="2" r:id="rId2"/>
    <sheet name="Wydatki miesięczne" sheetId="3" r:id="rId3"/>
    <sheet name="Dodatkowe dane" sheetId="5" r:id="rId4"/>
  </sheets>
  <definedNames>
    <definedName name="Fragmentator_Kategoria">#N/A</definedName>
    <definedName name="Kategorie_listy">Tabela_Lista_kategorii[Aby dodać kategorię, wpisz ją poniżej]</definedName>
    <definedName name="Przewidywane_wydatki">'Przegląd budżetu'!$F$8</definedName>
    <definedName name="Przewidywany_przychód">'Przegląd budżetu'!$C$11</definedName>
    <definedName name="Rzeczywiste_wydatki">'Przegląd budżetu'!$G$8</definedName>
    <definedName name="Rzeczywisty_przychód">'Przegląd budżetu'!$D$11</definedName>
    <definedName name="_xlnm.Print_Titles" localSheetId="2">'Wydatki miesięczne'!$1:$2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G8" i="4"/>
  <c r="F8" i="4"/>
  <c r="D11" i="4"/>
  <c r="C11" i="4"/>
  <c r="D3" i="4" s="1"/>
  <c r="G3" i="3"/>
  <c r="F3" i="3"/>
  <c r="D4" i="4" l="1"/>
  <c r="D5" i="4" s="1"/>
</calcChain>
</file>

<file path=xl/sharedStrings.xml><?xml version="1.0" encoding="utf-8"?>
<sst xmlns="http://schemas.openxmlformats.org/spreadsheetml/2006/main" count="207" uniqueCount="99">
  <si>
    <t>Saldo</t>
  </si>
  <si>
    <t>Saldo planowane</t>
  </si>
  <si>
    <t xml:space="preserve">Saldo rzeczywiste </t>
  </si>
  <si>
    <t>Różnica</t>
  </si>
  <si>
    <t>Przychód</t>
  </si>
  <si>
    <t>Przychód 1</t>
  </si>
  <si>
    <t>Przychód 2</t>
  </si>
  <si>
    <t>Przychód dodatkowy</t>
  </si>
  <si>
    <t>Łączny przychód</t>
  </si>
  <si>
    <t>Podział wydatków rzeczywistych</t>
  </si>
  <si>
    <t>Planowane</t>
  </si>
  <si>
    <t>Rzeczywiste</t>
  </si>
  <si>
    <t>Planowane minus wydatki</t>
  </si>
  <si>
    <t>Rzeczywiste minus wydatki</t>
  </si>
  <si>
    <t>Rzeczywiste minus planowane</t>
  </si>
  <si>
    <t>Wydatki</t>
  </si>
  <si>
    <t xml:space="preserve"> </t>
  </si>
  <si>
    <t>Podsumowanie budżetu</t>
  </si>
  <si>
    <t>Dzieci</t>
  </si>
  <si>
    <t>Zajęcia dodatkowe</t>
  </si>
  <si>
    <t>Medyczne</t>
  </si>
  <si>
    <t>Artykuły szkolne</t>
  </si>
  <si>
    <t>Czesne</t>
  </si>
  <si>
    <t>Rozrywka</t>
  </si>
  <si>
    <t>Koncerty</t>
  </si>
  <si>
    <t>Teatr</t>
  </si>
  <si>
    <t>Kino</t>
  </si>
  <si>
    <t>Muzyka (płyty CD, pobrane pliki itp.)</t>
  </si>
  <si>
    <t>Wydarzenia sportowe</t>
  </si>
  <si>
    <t>Wideo/DVD (zakup)</t>
  </si>
  <si>
    <t>Wideo/DVD (wypożyczalnie)</t>
  </si>
  <si>
    <t>Żywność</t>
  </si>
  <si>
    <t>Prezenty i datki charytatywne</t>
  </si>
  <si>
    <t>Utrzymanie domu</t>
  </si>
  <si>
    <t>Ubezpieczenie</t>
  </si>
  <si>
    <t>Pożyczki</t>
  </si>
  <si>
    <t>Wydatki osobiste</t>
  </si>
  <si>
    <t>Zwierzęta domowe</t>
  </si>
  <si>
    <t>Podatki</t>
  </si>
  <si>
    <t>Transport</t>
  </si>
  <si>
    <t>Oszczędności</t>
  </si>
  <si>
    <t>Fundusz inwestycyjny</t>
  </si>
  <si>
    <t>Fundusz emerytalny</t>
  </si>
  <si>
    <t>Suma końcowa</t>
  </si>
  <si>
    <t>Opis</t>
  </si>
  <si>
    <t>Restauracje</t>
  </si>
  <si>
    <t>Artykuły spożywcze</t>
  </si>
  <si>
    <t>Cele charytatywne 1</t>
  </si>
  <si>
    <t>Cele charytatywne 2</t>
  </si>
  <si>
    <t>Prezent 1</t>
  </si>
  <si>
    <t>Prezent 2</t>
  </si>
  <si>
    <t>Telewizja kablowa/satelitarna</t>
  </si>
  <si>
    <t>Prąd</t>
  </si>
  <si>
    <t>Gaz</t>
  </si>
  <si>
    <t>Sprzątanie</t>
  </si>
  <si>
    <t>Naprawy i przeglądy techniczne</t>
  </si>
  <si>
    <t>Spłata kredytu lub czynsz</t>
  </si>
  <si>
    <t>Gaz ziemny</t>
  </si>
  <si>
    <t>Usługa internetowa</t>
  </si>
  <si>
    <t>Telefon (komórkowy)</t>
  </si>
  <si>
    <t>Telefon (domowy)</t>
  </si>
  <si>
    <t>Artykuły</t>
  </si>
  <si>
    <t>Wywóz śmieci i recykling</t>
  </si>
  <si>
    <t>Woda i ścieki</t>
  </si>
  <si>
    <t>Zdrowie</t>
  </si>
  <si>
    <t>Dom</t>
  </si>
  <si>
    <t>Życie</t>
  </si>
  <si>
    <t>Karta kredytowa 1</t>
  </si>
  <si>
    <t>Karta kredytowa 2</t>
  </si>
  <si>
    <t>Karta kredytowa 3</t>
  </si>
  <si>
    <t>Osobiste</t>
  </si>
  <si>
    <t>Kredyt studencki</t>
  </si>
  <si>
    <t>Ubrania</t>
  </si>
  <si>
    <t>Pralnia chemiczna</t>
  </si>
  <si>
    <t>Włosy/paznokcie</t>
  </si>
  <si>
    <t>Klub sportowy</t>
  </si>
  <si>
    <t>Artykuły medyczne</t>
  </si>
  <si>
    <t>Pielęgnacja</t>
  </si>
  <si>
    <t>Zabawki</t>
  </si>
  <si>
    <t>Państwowe</t>
  </si>
  <si>
    <t>Lokalnie</t>
  </si>
  <si>
    <t>Wojewódzkie</t>
  </si>
  <si>
    <t>Opłaty za taksówkę/autobus</t>
  </si>
  <si>
    <t>Paliwo</t>
  </si>
  <si>
    <t xml:space="preserve">Licencjonowanie </t>
  </si>
  <si>
    <t>Parking</t>
  </si>
  <si>
    <t>Opłaty za samochód</t>
  </si>
  <si>
    <t>Kategoria</t>
  </si>
  <si>
    <t>Koszt planowany</t>
  </si>
  <si>
    <t>Koszt rzeczywisty</t>
  </si>
  <si>
    <t>Przegląd kosztów rzeczywistych</t>
  </si>
  <si>
    <t>Tabela przestawna do wykresu budżetu</t>
  </si>
  <si>
    <t>Koszt</t>
  </si>
  <si>
    <t>Lista kategorii</t>
  </si>
  <si>
    <t>Aby dodać kategorię, wpisz ją poniżej</t>
  </si>
  <si>
    <t>Categories</t>
  </si>
  <si>
    <t xml:space="preserve">Koszt planowany </t>
  </si>
  <si>
    <t xml:space="preserve">Koszt rzeczywisty </t>
  </si>
  <si>
    <t xml:space="preserve">Różnica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</si>
</sst>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zł&quot;;[Red]\-#,##0\ &quot;zł&quot;"/>
    <numFmt numFmtId="164" formatCode="&quot;$&quot;#,##0_);[Red]\(&quot;$&quot;#,##0\)"/>
    <numFmt numFmtId="165" formatCode="&quot;$&quot;#,##0"/>
    <numFmt numFmtId="166" formatCode="#,##0\ &quot;zł&quot;"/>
  </numFmts>
  <fonts count="28" x14ac:knownFonts="1">
    <font>
      <sz val="11"/>
      <color theme="1"/>
      <name val="Arial"/>
      <family val="2"/>
      <charset val="238"/>
    </font>
    <font>
      <sz val="11"/>
      <color theme="1"/>
      <name val="Corbel"/>
      <family val="2"/>
    </font>
    <font>
      <sz val="28"/>
      <color theme="1"/>
      <name val="Franklin Gothic Book"/>
      <family val="2"/>
    </font>
    <font>
      <sz val="14"/>
      <color theme="1"/>
      <name val="Corbel"/>
      <family val="2"/>
    </font>
    <font>
      <sz val="16"/>
      <color theme="4" tint="-0.249977111117893"/>
      <name val="Corbel"/>
      <family val="2"/>
    </font>
    <font>
      <sz val="24"/>
      <color theme="9" tint="-0.499984740745262"/>
      <name val="Franklin Gothic Book"/>
      <family val="2"/>
    </font>
    <font>
      <sz val="14"/>
      <color theme="9" tint="-0.499984740745262"/>
      <name val="Franklin Gothic Medium"/>
      <family val="2"/>
      <scheme val="major"/>
    </font>
    <font>
      <sz val="11"/>
      <color theme="9" tint="-0.499984740745262"/>
      <name val="Franklin Gothic Medium"/>
      <family val="2"/>
      <scheme val="major"/>
    </font>
    <font>
      <sz val="8"/>
      <color theme="1" tint="0.249977111117893"/>
      <name val="Franklin Gothic Medium"/>
      <family val="2"/>
      <scheme val="major"/>
    </font>
    <font>
      <sz val="14"/>
      <color theme="9" tint="-0.499984740745262"/>
      <name val="Corbel"/>
      <family val="2"/>
    </font>
    <font>
      <sz val="14"/>
      <color theme="9" tint="-0.499984740745262"/>
      <name val="Malgun Gothic"/>
      <family val="2"/>
    </font>
    <font>
      <sz val="9"/>
      <color theme="1" tint="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16"/>
      <color theme="1" tint="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4"/>
      <color theme="1" tint="0.249977111117893"/>
      <name val="Arial"/>
      <family val="2"/>
      <charset val="238"/>
    </font>
    <font>
      <sz val="28"/>
      <color theme="1"/>
      <name val="Arial"/>
      <family val="2"/>
      <charset val="238"/>
    </font>
    <font>
      <sz val="28"/>
      <color theme="4" tint="-0.499984740745262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9" tint="-0.499984740745262"/>
      <name val="Franklin Gothic Medium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6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/>
    </xf>
    <xf numFmtId="6" fontId="14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/>
    <xf numFmtId="0" fontId="18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/>
    <xf numFmtId="165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2" xfId="0" applyFont="1" applyBorder="1"/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6" fontId="11" fillId="0" borderId="0" xfId="0" applyNumberFormat="1" applyFont="1" applyAlignment="1">
      <alignment horizontal="center" vertical="center"/>
    </xf>
    <xf numFmtId="6" fontId="1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6" fontId="11" fillId="0" borderId="0" xfId="0" applyNumberFormat="1" applyFont="1" applyAlignment="1">
      <alignment horizontal="center"/>
    </xf>
    <xf numFmtId="0" fontId="27" fillId="0" borderId="3" xfId="0" pivotButton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166" fontId="23" fillId="0" borderId="0" xfId="0" applyNumberFormat="1" applyFont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6" fontId="20" fillId="0" borderId="2" xfId="0" applyNumberFormat="1" applyFont="1" applyBorder="1" applyAlignment="1">
      <alignment horizontal="left"/>
    </xf>
    <xf numFmtId="166" fontId="20" fillId="0" borderId="0" xfId="0" applyNumberFormat="1" applyFont="1" applyAlignment="1">
      <alignment horizontal="left"/>
    </xf>
    <xf numFmtId="6" fontId="20" fillId="0" borderId="0" xfId="0" applyNumberFormat="1" applyFont="1" applyAlignment="1">
      <alignment horizontal="left"/>
    </xf>
  </cellXfs>
  <cellStyles count="1">
    <cellStyle name="Normalny" xfId="0" builtinId="0" customBuiltin="1"/>
  </cellStyles>
  <dxfs count="245">
    <dxf>
      <font>
        <color rgb="FFC00000"/>
      </font>
    </dxf>
    <dxf>
      <alignment horizontal="center" readingOrder="0"/>
    </dxf>
    <dxf>
      <font>
        <color theme="4" tint="-0.249977111117893"/>
      </font>
    </dxf>
    <dxf>
      <font>
        <color theme="4" tint="-0.249977111117893"/>
      </font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34998626667073579"/>
        </top>
      </border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name val="Franklin Gothic Medium"/>
        <scheme val="major"/>
      </font>
    </dxf>
    <dxf>
      <numFmt numFmtId="10" formatCode="#,##0\ &quot;zł&quot;;[Red]\-#,##0\ &quot;zł&quot;"/>
    </dxf>
    <dxf>
      <font>
        <name val="Arial"/>
        <family val="2"/>
        <charset val="238"/>
      </font>
    </dxf>
    <dxf>
      <font>
        <name val="Arial"/>
        <family val="2"/>
        <charset val="238"/>
      </font>
    </dxf>
    <dxf>
      <font>
        <name val="Arial"/>
        <family val="2"/>
        <charset val="238"/>
      </font>
    </dxf>
    <dxf>
      <font>
        <color theme="9" tint="-0.499984740745262"/>
        <name val="Franklin Gothic Medium"/>
        <scheme val="major"/>
      </font>
      <fill>
        <patternFill patternType="solid">
          <fgColor indexed="64"/>
          <bgColor theme="0"/>
        </patternFill>
      </fill>
      <alignment horizontal="center" vertical="center"/>
    </dxf>
    <dxf>
      <border>
        <top style="thin">
          <color theme="0"/>
        </top>
        <bottom style="thin">
          <color theme="0" tint="-0.34998626667073579"/>
        </bottom>
      </border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alignment horizontal="center" readingOrder="0"/>
    </dxf>
    <dxf>
      <font>
        <color theme="4" tint="-0.499984740745262"/>
      </font>
    </dxf>
    <dxf>
      <font>
        <color theme="9" tint="-0.499984740745262"/>
      </font>
    </dxf>
    <dxf>
      <font>
        <name val="Arial"/>
        <family val="2"/>
        <charset val="238"/>
      </font>
    </dxf>
    <dxf>
      <numFmt numFmtId="10" formatCode="#,##0\ &quot;zł&quot;;[Red]\-#,##0\ &quot;zł&quot;"/>
    </dxf>
    <dxf>
      <numFmt numFmtId="10" formatCode="#,##0\ &quot;zł&quot;;[Red]\-#,##0\ &quot;zł&quot;"/>
    </dxf>
    <dxf>
      <numFmt numFmtId="10" formatCode="#,##0\ &quot;zł&quot;;[Red]\-#,##0\ &quot;zł&quot;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name val="Franklin Gothic Medium"/>
        <scheme val="major"/>
      </font>
    </dxf>
    <dxf>
      <font>
        <name val="Franklin Gothic Medium"/>
        <scheme val="major"/>
      </font>
    </dxf>
    <dxf>
      <font>
        <sz val="10"/>
      </font>
    </dxf>
    <dxf>
      <font>
        <sz val="10"/>
      </font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family val="2"/>
        <scheme val="major"/>
      </font>
      <alignment horizontal="general" vertical="center" textRotation="0" wrapText="0" indent="0" justifyLastLine="0" shrinkToFit="0" readingOrder="0"/>
    </dxf>
    <dxf>
      <border>
        <top style="thin">
          <color theme="0"/>
        </top>
        <bottom style="thin">
          <color theme="0" tint="-0.34998626667073579"/>
        </bottom>
      </border>
    </dxf>
    <dxf>
      <font>
        <color theme="9" tint="-0.499984740745262"/>
        <name val="Franklin Gothic Medium"/>
        <scheme val="major"/>
      </font>
      <fill>
        <patternFill patternType="solid">
          <fgColor indexed="64"/>
          <bgColor theme="0"/>
        </patternFill>
      </fill>
      <alignment horizontal="center" vertical="center"/>
    </dxf>
    <dxf>
      <font>
        <name val="Arial"/>
        <family val="2"/>
        <charset val="238"/>
      </font>
    </dxf>
    <dxf>
      <font>
        <name val="Arial"/>
        <family val="2"/>
        <charset val="238"/>
      </font>
    </dxf>
    <dxf>
      <font>
        <name val="Arial"/>
        <family val="2"/>
        <charset val="238"/>
      </font>
    </dxf>
    <dxf>
      <numFmt numFmtId="10" formatCode="#,##0\ &quot;zł&quot;;[Red]\-#,##0\ &quot;zł&quot;"/>
    </dxf>
    <dxf>
      <font>
        <name val="Franklin Gothic Medium"/>
        <scheme val="major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border>
        <top style="thin">
          <color theme="0" tint="-0.34998626667073579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font>
        <color theme="4" tint="-0.249977111117893"/>
      </font>
    </dxf>
    <dxf>
      <font>
        <color theme="4" tint="-0.249977111117893"/>
      </font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Arial"/>
        <family val="2"/>
        <charset val="238"/>
        <scheme val="none"/>
      </font>
      <numFmt numFmtId="10" formatCode="#,##0\ &quot;zł&quot;;[Red]\-#,##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numFmt numFmtId="10" formatCode="#,##0\ &quot;zł&quot;;[Red]\-#,##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numFmt numFmtId="10" formatCode="#,##0\ &quot;zł&quot;;[Red]\-#,##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Franklin Gothic Medium"/>
        <family val="2"/>
        <scheme val="major"/>
      </font>
      <alignment horizontal="center" vertical="center" textRotation="0" wrapText="1" indent="0" justifyLastLine="0" shrinkToFit="0" readingOrder="0"/>
    </dxf>
    <dxf>
      <font>
        <color rgb="FFC00000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sz val="10"/>
      </font>
    </dxf>
    <dxf>
      <font>
        <sz val="10"/>
      </font>
    </dxf>
    <dxf>
      <font>
        <name val="Franklin Gothic Medium"/>
        <scheme val="major"/>
      </font>
    </dxf>
    <dxf>
      <font>
        <name val="Franklin Gothic Medium"/>
        <scheme val="major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0" formatCode="#,##0\ &quot;zł&quot;;[Red]\-#,##0\ &quot;zł&quot;"/>
    </dxf>
    <dxf>
      <numFmt numFmtId="10" formatCode="#,##0\ &quot;zł&quot;;[Red]\-#,##0\ &quot;zł&quot;"/>
    </dxf>
    <dxf>
      <numFmt numFmtId="10" formatCode="#,##0\ &quot;zł&quot;;[Red]\-#,##0\ &quot;zł&quot;"/>
    </dxf>
    <dxf>
      <font>
        <name val="Arial"/>
        <family val="2"/>
        <charset val="238"/>
      </font>
    </dxf>
    <dxf>
      <font>
        <color theme="9" tint="-0.499984740745262"/>
      </font>
    </dxf>
    <dxf>
      <font>
        <color theme="4" tint="-0.499984740745262"/>
      </font>
    </dxf>
    <dxf>
      <alignment horizontal="center" readingOrder="0"/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color rgb="FFC00000"/>
      </font>
    </dxf>
    <dxf>
      <font>
        <color rgb="FFC00000"/>
      </font>
    </dxf>
    <dxf>
      <font>
        <sz val="8"/>
        <color theme="1" tint="0.24994659260841701"/>
        <name val="Arial"/>
        <family val="2"/>
        <charset val="238"/>
        <scheme val="none"/>
      </font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Medium"/>
        <family val="2"/>
        <scheme val="major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tyl_fragmentatora_niestandardowego_1" pivot="0" table="0" count="10" xr9:uid="{814E7CBE-BF8B-45E9-829A-C590F035224C}">
      <tableStyleElement type="wholeTable" dxfId="244"/>
      <tableStyleElement type="headerRow" dxfId="243"/>
    </tableStyle>
  </tableStyles>
  <colors>
    <mruColors>
      <color rgb="FFCCECFF"/>
      <color rgb="FF663300"/>
      <color rgb="FF3E2E00"/>
      <color rgb="FF543E00"/>
    </mruColors>
  </colors>
  <extLst>
    <ext xmlns:x14="http://schemas.microsoft.com/office/spreadsheetml/2009/9/main" uri="{46F421CA-312F-682f-3DD2-61675219B42D}">
      <x14:dxfs count="8">
        <dxf>
          <font>
            <color rgb="FF000000"/>
            <name val="Arial"/>
            <family val="2"/>
            <charset val="238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Arial"/>
            <family val="2"/>
            <charset val="238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Arial"/>
            <family val="2"/>
            <charset val="238"/>
            <scheme val="none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Arial"/>
            <family val="2"/>
            <charset val="238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499984740745262"/>
            <name val="Arial"/>
            <family val="2"/>
            <charset val="238"/>
            <scheme val="none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9" tint="-0.499984740745262"/>
            <name val="Arial"/>
            <family val="2"/>
            <charset val="238"/>
            <scheme val="none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 tint="0.24994659260841701"/>
            <name val="Arial"/>
            <family val="2"/>
            <charset val="238"/>
            <scheme val="none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 tint="0.24994659260841701"/>
            <name val="Arial"/>
            <family val="2"/>
            <charset val="238"/>
            <scheme val="none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_fragmentatora_niestandardowego_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1.xml" Id="rId6" /><Relationship Type="http://schemas.openxmlformats.org/officeDocument/2006/relationships/customXml" Target="/customXml/item13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4.xml" Id="rId4" /><Relationship Type="http://schemas.openxmlformats.org/officeDocument/2006/relationships/sharedStrings" Target="/xl/sharedStrings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[Office_62186125_TF78582910_Win32.xltx]Dodatkowe dane!Tabela_przestawna_Wykres_budżetu</c:name>
    <c:fmtId val="2"/>
  </c:pivotSource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pl-P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pl-P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7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6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dLbl>
          <c:idx val="0"/>
          <c:layout>
            <c:manualLayout>
              <c:x val="6.6283267545885509E-3"/>
              <c:y val="4.25985090521830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2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6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7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8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9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0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1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2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3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4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5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96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0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1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2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3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4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5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6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7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8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9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0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4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6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7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8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9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0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1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2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3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4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</c:pivotFmts>
    <c:plotArea>
      <c:layout>
        <c:manualLayout>
          <c:layoutTarget val="inner"/>
          <c:xMode val="edge"/>
          <c:yMode val="edge"/>
          <c:x val="0.20319585650292385"/>
          <c:y val="7.5528899822527862E-2"/>
          <c:w val="0.75500731720877456"/>
          <c:h val="0.84502614197170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'Dodatkowe dane'!$C$4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lt1"/>
              </a:solidFill>
            </a:ln>
            <a:effectLst/>
            <a:scene3d>
              <a:camera prst="orthographicFront"/>
              <a:lightRig rig="chilly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tint val="7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1-84EC-45CF-828D-0C80D3F2D6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3-84EC-45CF-828D-0C80D3F2D6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5-84EC-45CF-828D-0C80D3F2D6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tint val="8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84EC-45CF-828D-0C80D3F2D6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tint val="6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9-84EC-45CF-828D-0C80D3F2D6A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tint val="95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B-84EC-45CF-828D-0C80D3F2D6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tint val="5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D-84EC-45CF-828D-0C80D3F2D6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shade val="5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F-84EC-45CF-828D-0C80D3F2D6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shade val="9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1-84EC-45CF-828D-0C80D3F2D6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shade val="6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3-84EC-45CF-828D-0C80D3F2D6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tint val="4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5-84EC-45CF-828D-0C80D3F2D6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shade val="8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7-84EC-45CF-828D-0C80D3F2D6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4EC-45CF-828D-0C80D3F2D6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'Dodatkowe dane'!$B$5:$B$17</c:f>
              <c:strCache>
                <c:ptCount val="12"/>
                <c:pt idx="0">
                  <c:v>Zwierzęta domowe</c:v>
                </c:pt>
                <c:pt idx="1">
                  <c:v>Prezenty i datki charytatywne</c:v>
                </c:pt>
                <c:pt idx="2">
                  <c:v>Dzieci</c:v>
                </c:pt>
                <c:pt idx="3">
                  <c:v>Wydatki osobiste</c:v>
                </c:pt>
                <c:pt idx="4">
                  <c:v>Oszczędności</c:v>
                </c:pt>
                <c:pt idx="5">
                  <c:v>Pożyczki</c:v>
                </c:pt>
                <c:pt idx="6">
                  <c:v>Podatki</c:v>
                </c:pt>
                <c:pt idx="7">
                  <c:v>Rozrywka</c:v>
                </c:pt>
                <c:pt idx="8">
                  <c:v>Ubezpieczenie</c:v>
                </c:pt>
                <c:pt idx="9">
                  <c:v>Żywność</c:v>
                </c:pt>
                <c:pt idx="10">
                  <c:v>Transport</c:v>
                </c:pt>
                <c:pt idx="11">
                  <c:v>Utrzymanie domu</c:v>
                </c:pt>
              </c:strCache>
            </c:strRef>
          </c:cat>
          <c:val>
            <c:numRef>
              <c:f>'Dodatkowe dane'!$C$5:$C$17</c:f>
              <c:numCache>
                <c:formatCode>"zł"#,##0_);[Red]\("zł"#,##0\)</c:formatCode>
                <c:ptCount val="12"/>
                <c:pt idx="0">
                  <c:v>100</c:v>
                </c:pt>
                <c:pt idx="1">
                  <c:v>125</c:v>
                </c:pt>
                <c:pt idx="2">
                  <c:v>140</c:v>
                </c:pt>
                <c:pt idx="3">
                  <c:v>140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358</c:v>
                </c:pt>
                <c:pt idx="8">
                  <c:v>900</c:v>
                </c:pt>
                <c:pt idx="9">
                  <c:v>1320</c:v>
                </c:pt>
                <c:pt idx="10">
                  <c:v>1375</c:v>
                </c:pt>
                <c:pt idx="11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EC-45CF-828D-0C80D3F2D6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445458128"/>
        <c:axId val="445460424"/>
      </c:barChart>
      <c:valAx>
        <c:axId val="4454604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numFmt formatCode="&quot;zł&quot;#,##0_);[Red]\(&quot;zł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445458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7601824035244922"/>
                <c:y val="0.9281568144865244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</c:dispUnitsLbl>
        </c:dispUnits>
      </c:valAx>
      <c:catAx>
        <c:axId val="44545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445460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2" /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133346</xdr:colOff>
      <xdr:row>0</xdr:row>
      <xdr:rowOff>137629</xdr:rowOff>
    </xdr:from>
    <xdr:to>
      <xdr:col>7</xdr:col>
      <xdr:colOff>28574</xdr:colOff>
      <xdr:row>1</xdr:row>
      <xdr:rowOff>0</xdr:rowOff>
    </xdr:to>
    <xdr:pic>
      <xdr:nvPicPr>
        <xdr:cNvPr id="2" name="Obraz 1" descr="Grafika rysunkowa przedstawiająca budżetowanie rodzinne" title="Transparen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6" y="137629"/>
          <a:ext cx="6915153" cy="12053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914399</xdr:rowOff>
    </xdr:from>
    <xdr:to>
      <xdr:col>7</xdr:col>
      <xdr:colOff>1</xdr:colOff>
      <xdr:row>1</xdr:row>
      <xdr:rowOff>38100</xdr:rowOff>
    </xdr:to>
    <xdr:sp macro="" textlink="">
      <xdr:nvSpPr>
        <xdr:cNvPr id="4" name="Pole tekstowe 3" descr="Przegląd budżetu" title="Tytuł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1" y="914399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l" sz="2400">
              <a:solidFill>
                <a:schemeClr val="accent6">
                  <a:lumMod val="50000"/>
                </a:schemeClr>
              </a:solidFill>
              <a:latin typeface="+mj-lt"/>
            </a:rPr>
            <a:t>Przegląd budżetu</a:t>
          </a:r>
        </a:p>
      </xdr:txBody>
    </xdr:sp>
    <xdr:clientData/>
  </xdr:twoCellAnchor>
  <xdr:twoCellAnchor>
    <xdr:from>
      <xdr:col>1</xdr:col>
      <xdr:colOff>76200</xdr:colOff>
      <xdr:row>12</xdr:row>
      <xdr:rowOff>57150</xdr:rowOff>
    </xdr:from>
    <xdr:to>
      <xdr:col>6</xdr:col>
      <xdr:colOff>1185582</xdr:colOff>
      <xdr:row>24</xdr:row>
      <xdr:rowOff>106680</xdr:rowOff>
    </xdr:to>
    <xdr:graphicFrame macro="">
      <xdr:nvGraphicFramePr>
        <xdr:cNvPr id="5" name="Wykres_budżetu" descr="Wykres tabeli przestawnej przedstawiający podział wydatków rzeczywistych" title="Podział wydatków rzeczywistych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870652</xdr:colOff>
      <xdr:row>0</xdr:row>
      <xdr:rowOff>0</xdr:rowOff>
    </xdr:from>
    <xdr:to>
      <xdr:col>5</xdr:col>
      <xdr:colOff>887730</xdr:colOff>
      <xdr:row>50</xdr:row>
      <xdr:rowOff>152400</xdr:rowOff>
    </xdr:to>
    <xdr:pic>
      <xdr:nvPicPr>
        <xdr:cNvPr id="4" name="Obraz 3" descr="Grafika rysunkowa przedstawiająca wiele kategorii wydatków jako ikony" title="Transparen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27" y="0"/>
          <a:ext cx="1167698" cy="87058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66675</xdr:rowOff>
    </xdr:from>
    <xdr:to>
      <xdr:col>4</xdr:col>
      <xdr:colOff>828675</xdr:colOff>
      <xdr:row>1</xdr:row>
      <xdr:rowOff>1333500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Kategoria" descr="Fragmentator podsumowania budżetu&#10;&#10;Fragmentator do szybkiego filtrowania podsumowania budżetu">
              <a:extLst>
                <a:ext uri="{FF2B5EF4-FFF2-40B4-BE49-F238E27FC236}">
                  <a16:creationId xmlns:a16="http://schemas.microsoft.com/office/drawing/2014/main" id="{E82ED025-38CB-411A-AE89-403C3C16BF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47700"/>
              <a:ext cx="5524500" cy="1266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132774</xdr:rowOff>
    </xdr:from>
    <xdr:to>
      <xdr:col>7</xdr:col>
      <xdr:colOff>19050</xdr:colOff>
      <xdr:row>0</xdr:row>
      <xdr:rowOff>1627675</xdr:rowOff>
    </xdr:to>
    <xdr:pic>
      <xdr:nvPicPr>
        <xdr:cNvPr id="4" name="Obraz 3" descr="Grafika rysunkowa przedstawiająca dziewczynkę i sprzedawcę artykułów spożywczych" title="Transparen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32774"/>
          <a:ext cx="8362951" cy="149490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0</xdr:row>
      <xdr:rowOff>1057274</xdr:rowOff>
    </xdr:from>
    <xdr:to>
      <xdr:col>7</xdr:col>
      <xdr:colOff>0</xdr:colOff>
      <xdr:row>0</xdr:row>
      <xdr:rowOff>1619249</xdr:rowOff>
    </xdr:to>
    <xdr:sp macro="" textlink="">
      <xdr:nvSpPr>
        <xdr:cNvPr id="3" name="Pole tekstowe 2" descr="Wydatki miesięczne" title="Tytuł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2875" y="1057274"/>
          <a:ext cx="64674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l" sz="2400">
              <a:solidFill>
                <a:schemeClr val="accent6">
                  <a:lumMod val="50000"/>
                </a:schemeClr>
              </a:solidFill>
              <a:latin typeface="+mj-lt"/>
            </a:rPr>
            <a:t>Wydatki miesięczne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127790</xdr:rowOff>
    </xdr:from>
    <xdr:to>
      <xdr:col>4</xdr:col>
      <xdr:colOff>2956560</xdr:colOff>
      <xdr:row>1</xdr:row>
      <xdr:rowOff>0</xdr:rowOff>
    </xdr:to>
    <xdr:pic>
      <xdr:nvPicPr>
        <xdr:cNvPr id="4" name="Obraz 3" descr="Grafika rysunkowa przedstawiająca notes i kalkulator&#10;" title="Transparent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27790"/>
          <a:ext cx="6530340" cy="12133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923924</xdr:rowOff>
    </xdr:from>
    <xdr:to>
      <xdr:col>5</xdr:col>
      <xdr:colOff>0</xdr:colOff>
      <xdr:row>1</xdr:row>
      <xdr:rowOff>47625</xdr:rowOff>
    </xdr:to>
    <xdr:sp macro="" textlink="">
      <xdr:nvSpPr>
        <xdr:cNvPr id="3" name="Pole tekstowe 2" descr="Dodatkowe dane" title="Tytuł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3350" y="923924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l" sz="2400">
              <a:solidFill>
                <a:schemeClr val="accent6">
                  <a:lumMod val="50000"/>
                </a:schemeClr>
              </a:solidFill>
              <a:latin typeface="+mj-lt"/>
            </a:rPr>
            <a:t>Dodatkowe</a:t>
          </a:r>
          <a:r>
            <a:rPr lang="pl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 dane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17.571500578706" createdVersion="6" refreshedVersion="7" minRefreshableVersion="3" recordCount="59" xr:uid="{00000000-000A-0000-FFFF-FFFF00000000}">
  <cacheSource type="worksheet">
    <worksheetSource name="Tabela_Wydatki_miesieczne"/>
  </cacheSource>
  <cacheFields count="6">
    <cacheField name="Opis" numFmtId="0">
      <sharedItems count="57">
        <s v="Zajęcia dodatkowe"/>
        <s v="Medyczne"/>
        <s v="Artykuły szkolne"/>
        <s v="Czesne"/>
        <s v="Koncerty"/>
        <s v="Teatr"/>
        <s v="Kino"/>
        <s v="Muzyka (płyty CD, pobrane pliki itp.)"/>
        <s v="Wydarzenia sportowe"/>
        <s v="Wideo/DVD (zakup)"/>
        <s v="Wideo/DVD (wypożyczalnie)"/>
        <s v="Restauracje"/>
        <s v="Artykuły spożywcze"/>
        <s v="Cele charytatywne 1"/>
        <s v="Cele charytatywne 2"/>
        <s v="Prezent 1"/>
        <s v="Prezent 2"/>
        <s v="Telewizja kablowa/satelitarna"/>
        <s v="Prąd"/>
        <s v="Gaz"/>
        <s v="Sprzątanie"/>
        <s v="Naprawy i przeglądy techniczne"/>
        <s v="Spłata kredytu lub czynsz"/>
        <s v="Gaz ziemny"/>
        <s v="Usługa internetowa"/>
        <s v="Telefon (komórkowy)"/>
        <s v="Telefon (domowy)"/>
        <s v="Artykuły"/>
        <s v="Wywóz śmieci i recykling"/>
        <s v="Woda i ścieki"/>
        <s v="Zdrowie"/>
        <s v="Dom"/>
        <s v="Życie"/>
        <s v="Karta kredytowa 1"/>
        <s v="Karta kredytowa 2"/>
        <s v="Karta kredytowa 3"/>
        <s v="Osobiste"/>
        <s v="Kredyt studencki"/>
        <s v="Ubrania"/>
        <s v="Pralnia chemiczna"/>
        <s v="Włosy/paznokcie"/>
        <s v="Klub sportowy"/>
        <s v="Artykuły medyczne"/>
        <s v="Żywność"/>
        <s v="Pielęgnacja"/>
        <s v="Zabawki"/>
        <s v="Fundusz inwestycyjny"/>
        <s v="Fundusz emerytalny"/>
        <s v="Państwowe"/>
        <s v="Lokalnie"/>
        <s v="Wojewódzkie"/>
        <s v="Opłaty za taksówkę/autobus"/>
        <s v="Paliwo"/>
        <s v="Ubezpieczenie"/>
        <s v="Licencjonowanie "/>
        <s v="Parking"/>
        <s v="Opłaty za samochód"/>
      </sharedItems>
    </cacheField>
    <cacheField name="Kategoria" numFmtId="0">
      <sharedItems count="14">
        <s v="Dzieci"/>
        <s v="Rozrywka"/>
        <s v="Żywność"/>
        <s v="Prezenty i datki charytatywne"/>
        <s v="Utrzymanie domu"/>
        <s v="Ubezpieczenie"/>
        <s v="Pożyczki"/>
        <s v="Wydatki osobiste"/>
        <s v="Zwierzęta domowe"/>
        <s v="Oszczędności"/>
        <s v="Podatki"/>
        <s v="Transport"/>
        <s v="Utrzymanie_domu" u="1"/>
        <s v="Zwierzęta_domowe" u="1"/>
      </sharedItems>
    </cacheField>
    <cacheField name="Koszt planowany" numFmtId="6">
      <sharedItems containsString="0" containsBlank="1" containsNumber="1" containsInteger="1" minValue="0" maxValue="1700"/>
    </cacheField>
    <cacheField name="Koszt rzeczywisty" numFmtId="6">
      <sharedItems containsString="0" containsBlank="1" containsNumber="1" containsInteger="1" minValue="20" maxValue="1700"/>
    </cacheField>
    <cacheField name="Różnica" numFmtId="6">
      <sharedItems containsMixedTypes="1" containsNumber="1" containsInteger="1" minValue="-200" maxValue="75"/>
    </cacheField>
    <cacheField name="Przegląd kosztów rzeczywistych" numFmtId="0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s v=""/>
    <n v="0"/>
  </r>
  <r>
    <x v="2"/>
    <x v="0"/>
    <m/>
    <m/>
    <s v="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s v=""/>
    <n v="0"/>
  </r>
  <r>
    <x v="16"/>
    <x v="3"/>
    <m/>
    <m/>
    <s v="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s v="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s v="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s v=""/>
    <n v="0"/>
  </r>
  <r>
    <x v="35"/>
    <x v="6"/>
    <m/>
    <m/>
    <s v=""/>
    <n v="0"/>
  </r>
  <r>
    <x v="36"/>
    <x v="6"/>
    <m/>
    <m/>
    <s v=""/>
    <n v="0"/>
  </r>
  <r>
    <x v="37"/>
    <x v="6"/>
    <m/>
    <m/>
    <s v=""/>
    <n v="0"/>
  </r>
  <r>
    <x v="38"/>
    <x v="7"/>
    <n v="150"/>
    <n v="140"/>
    <n v="10"/>
    <n v="140"/>
  </r>
  <r>
    <x v="39"/>
    <x v="7"/>
    <m/>
    <m/>
    <s v=""/>
    <n v="0"/>
  </r>
  <r>
    <x v="40"/>
    <x v="7"/>
    <m/>
    <m/>
    <s v=""/>
    <n v="0"/>
  </r>
  <r>
    <x v="41"/>
    <x v="7"/>
    <m/>
    <m/>
    <s v=""/>
    <n v="0"/>
  </r>
  <r>
    <x v="42"/>
    <x v="7"/>
    <m/>
    <m/>
    <s v=""/>
    <n v="0"/>
  </r>
  <r>
    <x v="43"/>
    <x v="8"/>
    <n v="150"/>
    <n v="75"/>
    <n v="75"/>
    <n v="75"/>
  </r>
  <r>
    <x v="44"/>
    <x v="8"/>
    <n v="20"/>
    <n v="25"/>
    <n v="-5"/>
    <n v="25"/>
  </r>
  <r>
    <x v="42"/>
    <x v="8"/>
    <m/>
    <m/>
    <s v=""/>
    <n v="0"/>
  </r>
  <r>
    <x v="45"/>
    <x v="8"/>
    <m/>
    <m/>
    <s v=""/>
    <n v="0"/>
  </r>
  <r>
    <x v="46"/>
    <x v="9"/>
    <n v="200"/>
    <n v="200"/>
    <n v="0"/>
    <n v="200"/>
  </r>
  <r>
    <x v="47"/>
    <x v="9"/>
    <m/>
    <m/>
    <s v=""/>
    <n v="0"/>
  </r>
  <r>
    <x v="48"/>
    <x v="10"/>
    <n v="300"/>
    <n v="300"/>
    <n v="0"/>
    <n v="300"/>
  </r>
  <r>
    <x v="49"/>
    <x v="10"/>
    <m/>
    <m/>
    <s v=""/>
    <n v="0"/>
  </r>
  <r>
    <x v="50"/>
    <x v="10"/>
    <m/>
    <m/>
    <s v=""/>
    <n v="0"/>
  </r>
  <r>
    <x v="51"/>
    <x v="11"/>
    <n v="100"/>
    <n v="150"/>
    <n v="-50"/>
    <n v="150"/>
  </r>
  <r>
    <x v="52"/>
    <x v="11"/>
    <n v="450"/>
    <n v="400"/>
    <n v="50"/>
    <n v="400"/>
  </r>
  <r>
    <x v="53"/>
    <x v="11"/>
    <n v="300"/>
    <n v="300"/>
    <n v="0"/>
    <n v="300"/>
  </r>
  <r>
    <x v="54"/>
    <x v="11"/>
    <n v="25"/>
    <n v="25"/>
    <n v="0"/>
    <n v="25"/>
  </r>
  <r>
    <x v="21"/>
    <x v="11"/>
    <n v="100"/>
    <n v="50"/>
    <n v="50"/>
    <n v="50"/>
  </r>
  <r>
    <x v="55"/>
    <x v="11"/>
    <m/>
    <m/>
    <s v=""/>
    <n v="0"/>
  </r>
  <r>
    <x v="56"/>
    <x v="11"/>
    <n v="450"/>
    <n v="450"/>
    <n v="0"/>
    <n v="45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_przestawna_Podsumowanie_budżetu" cacheId="4" applyNumberFormats="0" applyBorderFormats="0" applyFontFormats="0" applyPatternFormats="0" applyAlignmentFormats="0" applyWidthHeightFormats="1" dataCaption="Values" updatedVersion="7" minRefreshableVersion="3" itemPrintTitles="1" createdVersion="6" indent="0" outline="1" outlineData="1" multipleFieldFilters="0" rowHeaderCaption="Categories">
  <location ref="B3:E41" firstHeaderRow="0" firstDataRow="1" firstDataCol="1"/>
  <pivotFields count="6">
    <pivotField axis="axisRow" showAll="0" insertBlankRow="1">
      <items count="58">
        <item x="27"/>
        <item x="42"/>
        <item x="12"/>
        <item x="2"/>
        <item x="13"/>
        <item x="14"/>
        <item x="3"/>
        <item x="31"/>
        <item x="47"/>
        <item x="46"/>
        <item x="19"/>
        <item x="23"/>
        <item x="33"/>
        <item x="34"/>
        <item x="35"/>
        <item x="6"/>
        <item x="41"/>
        <item x="4"/>
        <item x="37"/>
        <item x="54"/>
        <item x="49"/>
        <item x="1"/>
        <item x="7"/>
        <item x="21"/>
        <item x="56"/>
        <item x="51"/>
        <item x="36"/>
        <item x="52"/>
        <item x="48"/>
        <item x="55"/>
        <item x="44"/>
        <item x="39"/>
        <item x="18"/>
        <item x="15"/>
        <item x="16"/>
        <item x="11"/>
        <item x="22"/>
        <item x="20"/>
        <item x="5"/>
        <item x="26"/>
        <item x="25"/>
        <item x="17"/>
        <item x="53"/>
        <item x="38"/>
        <item x="24"/>
        <item x="10"/>
        <item x="9"/>
        <item x="40"/>
        <item x="29"/>
        <item x="50"/>
        <item x="8"/>
        <item x="28"/>
        <item x="45"/>
        <item x="0"/>
        <item x="30"/>
        <item x="32"/>
        <item x="4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sertBlankRow="1">
      <items count="15">
        <item x="0"/>
        <item x="1"/>
        <item sd="0" x="10"/>
        <item sd="0" x="6"/>
        <item sd="0" x="3"/>
        <item sd="0" x="11"/>
        <item sd="0" x="5"/>
        <item sd="0" x="4"/>
        <item m="1" x="12"/>
        <item sd="0" x="7"/>
        <item sd="0" x="8"/>
        <item m="1" x="13"/>
        <item sd="0" x="2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38">
    <i>
      <x/>
    </i>
    <i r="1">
      <x v="3"/>
    </i>
    <i r="1">
      <x v="6"/>
    </i>
    <i r="1">
      <x v="21"/>
    </i>
    <i r="1">
      <x v="53"/>
    </i>
    <i t="blank">
      <x/>
    </i>
    <i>
      <x v="1"/>
    </i>
    <i r="1">
      <x v="15"/>
    </i>
    <i r="1">
      <x v="17"/>
    </i>
    <i r="1">
      <x v="22"/>
    </i>
    <i r="1">
      <x v="38"/>
    </i>
    <i r="1">
      <x v="45"/>
    </i>
    <i r="1">
      <x v="46"/>
    </i>
    <i r="1">
      <x v="50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9"/>
    </i>
    <i t="blank">
      <x v="9"/>
    </i>
    <i>
      <x v="10"/>
    </i>
    <i t="blank">
      <x v="10"/>
    </i>
    <i>
      <x v="12"/>
    </i>
    <i t="blank">
      <x v="12"/>
    </i>
    <i>
      <x v="13"/>
    </i>
    <i r="1">
      <x v="8"/>
    </i>
    <i r="1">
      <x v="9"/>
    </i>
    <i t="blank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Koszt planowany " fld="2" baseField="1" baseItem="0" numFmtId="6"/>
    <dataField name="Koszt rzeczywisty " fld="3" baseField="1" baseItem="0" numFmtId="6"/>
    <dataField name="Różnica " fld="4" baseField="1" baseItem="0" numFmtId="6"/>
  </dataFields>
  <formats count="35"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grandRow="1" outline="0" fieldPosition="0"/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grandRow="1" outline="0" fieldPosition="0"/>
    </format>
    <format dxfId="232">
      <pivotArea type="all" dataOnly="0" outline="0" fieldPosition="0"/>
    </format>
    <format dxfId="231">
      <pivotArea outline="0" collapsedLevelsAreSubtotals="1" fieldPosition="0"/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grandRow="1" outline="0" fieldPosition="0"/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dataOnly="0" labelOnly="1" grandRow="1" outline="0" fieldPosition="0"/>
    </format>
    <format dxfId="224">
      <pivotArea outline="0" collapsedLevelsAreSubtotals="1" fieldPosition="0"/>
    </format>
    <format dxfId="223">
      <pivotArea dataOnly="0" labelOnly="1" grandRow="1" outline="0" fieldPosition="0"/>
    </format>
    <format dxfId="222">
      <pivotArea dataOnly="0" labelOnly="1" grandRow="1" outline="0" fieldPosition="0"/>
    </format>
    <format dxfId="221">
      <pivotArea type="all" dataOnly="0" outline="0" fieldPosition="0"/>
    </format>
    <format dxfId="220">
      <pivotArea outline="0" fieldPosition="0">
        <references count="1">
          <reference field="4294967294" count="1">
            <x v="0"/>
          </reference>
        </references>
      </pivotArea>
    </format>
    <format dxfId="219">
      <pivotArea outline="0" fieldPosition="0">
        <references count="1">
          <reference field="4294967294" count="1">
            <x v="1"/>
          </reference>
        </references>
      </pivotArea>
    </format>
    <format dxfId="218">
      <pivotArea outline="0" fieldPosition="0">
        <references count="1">
          <reference field="4294967294" count="1">
            <x v="2"/>
          </reference>
        </references>
      </pivotArea>
    </format>
    <format dxfId="217">
      <pivotArea field="1" type="button" dataOnly="0" labelOnly="1" outline="0" axis="axisRow" fieldPosition="0"/>
    </format>
    <format dxfId="2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5">
      <pivotArea field="1" type="button" dataOnly="0" labelOnly="1" outline="0" axis="axisRow" fieldPosition="0"/>
    </format>
    <format dxfId="2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3">
      <pivotArea field="1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1">
      <pivotArea field="1" type="button" dataOnly="0" labelOnly="1" outline="0" axis="axisRow" fieldPosition="0"/>
    </format>
    <format dxfId="2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9">
      <pivotArea field="1" type="button" dataOnly="0" labelOnly="1" outline="0" axis="axisRow" fieldPosition="0"/>
    </format>
    <format dxfId="2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="Podsumowanie budżetu" altTextSummary="Tabela przestawna zawierająca szczegółowe informacje o wydatkach miesięcznych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_przestawna_Wykres_budżetu" cacheId="4" applyNumberFormats="0" applyBorderFormats="0" applyFontFormats="0" applyPatternFormats="0" applyAlignmentFormats="0" applyWidthHeightFormats="1" dataCaption="Values" updatedVersion="7" minRefreshableVersion="3" itemPrintTitles="1" createdVersion="6" indent="0" outline="1" outlineData="1" multipleFieldFilters="0" chartFormat="3" rowHeaderCaption="Categories">
  <location ref="B4:C17" firstHeaderRow="1" firstDataRow="1" firstDataCol="1"/>
  <pivotFields count="6">
    <pivotField showAll="0"/>
    <pivotField axis="axisRow" showAll="0">
      <items count="15">
        <item x="8"/>
        <item x="3"/>
        <item x="0"/>
        <item x="7"/>
        <item x="9"/>
        <item x="6"/>
        <item x="10"/>
        <item x="1"/>
        <item x="5"/>
        <item x="2"/>
        <item x="11"/>
        <item x="4"/>
        <item m="1" x="12"/>
        <item m="1" x="13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Koszt" fld="3" baseField="1" baseItem="0" numFmtId="6"/>
  </dataFields>
  <formats count="76">
    <format dxfId="190">
      <pivotArea outline="0" collapsedLevelsAreSubtotals="1" fieldPosition="0"/>
    </format>
    <format dxfId="189">
      <pivotArea grandRow="1" outline="0" collapsedLevelsAreSubtotals="1" fieldPosition="0"/>
    </format>
    <format dxfId="188">
      <pivotArea dataOnly="0" labelOnly="1" grandRow="1" outline="0" fieldPosition="0"/>
    </format>
    <format dxfId="187">
      <pivotArea grandRow="1" outline="0" collapsedLevelsAreSubtotals="1" fieldPosition="0"/>
    </format>
    <format dxfId="186">
      <pivotArea dataOnly="0" labelOnly="1" grandRow="1" outline="0" fieldPosition="0"/>
    </format>
    <format dxfId="185">
      <pivotArea dataOnly="0" grandRow="1" axis="axisRow" fieldPosition="0"/>
    </format>
    <format dxfId="184">
      <pivotArea dataOnly="0" labelOnly="1" outline="0" axis="axisValues" fieldPosition="0"/>
    </format>
    <format dxfId="183">
      <pivotArea dataOnly="0" labelOnly="1" outline="0" axis="axisValues" fieldPosition="0"/>
    </format>
    <format dxfId="182">
      <pivotArea dataOnly="0" labelOnly="1" outline="0" axis="axisValues" fieldPosition="0"/>
    </format>
    <format dxfId="181">
      <pivotArea dataOnly="0" labelOnly="1" outline="0" axis="axisValues" fieldPosition="0"/>
    </format>
    <format dxfId="180">
      <pivotArea dataOnly="0" labelOnly="1" outline="0" axis="axisValues" fieldPosition="0"/>
    </format>
    <format dxfId="179">
      <pivotArea dataOnly="0" labelOnly="1" outline="0" axis="axisValues" fieldPosition="0"/>
    </format>
    <format dxfId="178">
      <pivotArea grandRow="1" outline="0" collapsedLevelsAreSubtotals="1" fieldPosition="0"/>
    </format>
    <format dxfId="177">
      <pivotArea dataOnly="0" labelOnly="1" grandRow="1" outline="0" fieldPosition="0"/>
    </format>
    <format dxfId="176">
      <pivotArea grandRow="1" outline="0" collapsedLevelsAreSubtotals="1" fieldPosition="0"/>
    </format>
    <format dxfId="175">
      <pivotArea dataOnly="0" labelOnly="1" grandRow="1" outline="0" fieldPosition="0"/>
    </format>
    <format dxfId="174">
      <pivotArea type="all" dataOnly="0" outline="0" fieldPosition="0"/>
    </format>
    <format dxfId="173">
      <pivotArea dataOnly="0" labelOnly="1" outline="0" axis="axisValues" fieldPosition="0"/>
    </format>
    <format dxfId="172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dataOnly="0" labelOnly="1" grandRow="1" outline="0" fieldPosition="0"/>
    </format>
    <format dxfId="167">
      <pivotArea dataOnly="0" labelOnly="1" outline="0" axis="axisValues" fieldPosition="0"/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dataOnly="0" labelOnly="1" outline="0" axis="axisValues" fieldPosition="0"/>
    </format>
    <format dxfId="163">
      <pivotArea dataOnly="0" labelOnly="1" grandRow="1" outline="0" fieldPosition="0"/>
    </format>
    <format dxfId="162">
      <pivotArea dataOnly="0" labelOnly="1" outline="0" axis="axisValues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dataOnly="0" labelOnly="1" outline="0" axis="axisValues" fieldPosition="0"/>
    </format>
    <format dxfId="158">
      <pivotArea dataOnly="0" labelOnly="1" grandRow="1" outline="0" fieldPosition="0"/>
    </format>
    <format dxfId="157">
      <pivotArea dataOnly="0" labelOnly="1" outline="0" axis="axisValues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axis="axisValues" fieldPosition="0"/>
    </format>
    <format dxfId="153">
      <pivotArea dataOnly="0" labelOnly="1" grandRow="1" outline="0" fieldPosition="0"/>
    </format>
    <format dxfId="152">
      <pivotArea dataOnly="0" labelOnly="1" outline="0" axis="axisValues" fieldPosition="0"/>
    </format>
    <format dxfId="151">
      <pivotArea dataOnly="0" labelOnly="1" outline="0" axis="axisValues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  <format dxfId="148">
      <pivotArea dataOnly="0" labelOnly="1" outline="0" axis="axisValues" fieldPosition="0"/>
    </format>
    <format dxfId="147">
      <pivotArea outline="0" collapsedLevelsAreSubtotals="1" fieldPosition="0"/>
    </format>
    <format dxfId="146">
      <pivotArea dataOnly="0" labelOnly="1" grandRow="1" outline="0" fieldPosition="0"/>
    </format>
    <format dxfId="145">
      <pivotArea dataOnly="0" labelOnly="1" outline="0" axis="axisValues" fieldPosition="0"/>
    </format>
    <format dxfId="144">
      <pivotArea dataOnly="0" labelOnly="1" outline="0" axis="axisValues" fieldPosition="0"/>
    </format>
    <format dxfId="143">
      <pivotArea dataOnly="0" labelOnly="1" outline="0" axis="axisValues" fieldPosition="0"/>
    </format>
    <format dxfId="142">
      <pivotArea dataOnly="0" labelOnly="1" outline="0" axis="axisValues" fieldPosition="0"/>
    </format>
    <format dxfId="141">
      <pivotArea dataOnly="0" labelOnly="1" outline="0" axis="axisValues" fieldPosition="0"/>
    </format>
    <format dxfId="140">
      <pivotArea dataOnly="0" labelOnly="1" outline="0" axis="axisValues" fieldPosition="0"/>
    </format>
    <format dxfId="139">
      <pivotArea dataOnly="0" labelOnly="1" outline="0" axis="axisValues" fieldPosition="0"/>
    </format>
    <format dxfId="138">
      <pivotArea dataOnly="0" labelOnly="1" outline="0" axis="axisValues" fieldPosition="0"/>
    </format>
    <format dxfId="137">
      <pivotArea dataOnly="0" labelOnly="1" outline="0" axis="axisValues" fieldPosition="0"/>
    </format>
    <format dxfId="136">
      <pivotArea dataOnly="0" labelOnly="1" outline="0" axis="axisValues" fieldPosition="0"/>
    </format>
    <format dxfId="135">
      <pivotArea dataOnly="0" labelOnly="1" outline="0" axis="axisValues" fieldPosition="0"/>
    </format>
    <format dxfId="134">
      <pivotArea dataOnly="0" labelOnly="1" outline="0" axis="axisValues" fieldPosition="0"/>
    </format>
    <format dxfId="133">
      <pivotArea dataOnly="0" labelOnly="1" outline="0" axis="axisValues" fieldPosition="0"/>
    </format>
    <format dxfId="132">
      <pivotArea dataOnly="0" labelOnly="1" outline="0" axis="axisValues" fieldPosition="0"/>
    </format>
    <format dxfId="131">
      <pivotArea dataOnly="0" labelOnly="1" outline="0" axis="axisValues" fieldPosition="0"/>
    </format>
    <format dxfId="130">
      <pivotArea dataOnly="0" labelOnly="1" outline="0" axis="axisValues" fieldPosition="0"/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dataOnly="0" labelOnly="1" outline="0" axis="axisValues" fieldPosition="0"/>
    </format>
    <format dxfId="126">
      <pivotArea dataOnly="0" labelOnly="1" outline="0" axis="axisValues" fieldPosition="0"/>
    </format>
    <format dxfId="125">
      <pivotArea dataOnly="0" labelOnly="1" outline="0" axis="axisValues" fieldPosition="0"/>
    </format>
    <format dxfId="124">
      <pivotArea dataOnly="0" labelOnly="1" outline="0" axis="axisValues" fieldPosition="0"/>
    </format>
    <format dxfId="123">
      <pivotArea grandRow="1" outline="0" collapsedLevelsAreSubtotals="1" fieldPosition="0"/>
    </format>
    <format dxfId="122">
      <pivotArea dataOnly="0" labelOnly="1" grandRow="1" outline="0" fieldPosition="0"/>
    </format>
    <format dxfId="121">
      <pivotArea dataOnly="0" labelOnly="1" outline="0" axis="axisValues" fieldPosition="0"/>
    </format>
    <format dxfId="120">
      <pivotArea outline="0" fieldPosition="0">
        <references count="1">
          <reference field="4294967294" count="1">
            <x v="0"/>
          </reference>
        </references>
      </pivotArea>
    </format>
    <format dxfId="119">
      <pivotArea outline="0" collapsedLevelsAreSubtotals="1" fieldPosition="0"/>
    </format>
    <format dxfId="118">
      <pivotArea dataOnly="0" labelOnly="1" fieldPosition="0">
        <references count="1">
          <reference field="1" count="0"/>
        </references>
      </pivotArea>
    </format>
    <format dxfId="117">
      <pivotArea dataOnly="0" labelOnly="1" grandRow="1" outline="0" fieldPosition="0"/>
    </format>
    <format dxfId="116">
      <pivotArea field="1" type="button" dataOnly="0" labelOnly="1" outline="0" axis="axisRow" fieldPosition="0"/>
    </format>
    <format dxfId="115">
      <pivotArea field="1" type="button" dataOnly="0" labelOnly="1" outline="0" axis="axisRow" fieldPosition="0"/>
    </format>
  </formats>
  <chartFormats count="13">
    <chartFormat chart="2" format="1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</chart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ela przestawna do wykresu budżetu" altTextSummary="Tabela przestawna służąca jako dane źródłowe dla wykresu Przegląd budżet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Kategoria" xr10:uid="{542DD100-9E27-4B0A-8433-E6044A23EED6}" sourceName="Kategoria">
  <pivotTables>
    <pivotTable tabId="2" name="Tabela_przestawna_Podsumowanie_budżetu"/>
  </pivotTables>
  <data>
    <tabular pivotCacheId="1">
      <items count="14">
        <i x="0" s="1"/>
        <i x="9" s="1"/>
        <i x="10" s="1"/>
        <i x="6" s="1"/>
        <i x="3" s="1"/>
        <i x="1" s="1"/>
        <i x="11" s="1"/>
        <i x="5" s="1"/>
        <i x="4" s="1"/>
        <i x="7" s="1"/>
        <i x="8" s="1"/>
        <i x="2" s="1"/>
        <i x="12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a" xr10:uid="{83F9DE26-CDCD-40F2-987C-1DC7C97025DE}" cache="Fragmentator_Kategoria" caption="Przytrzymaj naciśnięty klawisz Ctrl, aby wybrać wiele kategorii" columnCount="4" style="Styl_fragmentatora_niestandardowego_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Wydatki_miesieczne" displayName="Tabela_Wydatki_miesieczne" ref="B2:G61" headerRowDxfId="204" dataDxfId="203">
  <tableColumns count="6">
    <tableColumn id="1" xr3:uid="{00000000-0010-0000-0000-000001000000}" name="Opis" totalsRowLabel="Suma" dataDxfId="202" totalsRowDxfId="201"/>
    <tableColumn id="2" xr3:uid="{00000000-0010-0000-0000-000002000000}" name="Kategoria" dataDxfId="200" totalsRowDxfId="199"/>
    <tableColumn id="3" xr3:uid="{00000000-0010-0000-0000-000003000000}" name="Koszt planowany" dataDxfId="198" totalsRowDxfId="197"/>
    <tableColumn id="4" xr3:uid="{00000000-0010-0000-0000-000004000000}" name="Koszt rzeczywisty" dataDxfId="196" totalsRowDxfId="195"/>
    <tableColumn id="5" xr3:uid="{00000000-0010-0000-0000-000005000000}" name="Różnica" dataDxfId="194" totalsRowDxfId="193">
      <calculatedColumnFormula>IF(OR(Tabela_Wydatki_miesieczne[[#This Row],[Koszt planowany]]="",Tabela_Wydatki_miesieczne[[#This Row],[Koszt rzeczywisty]]=""),"",Tabela_Wydatki_miesieczne[[#This Row],[Koszt planowany]]-Tabela_Wydatki_miesieczne[[#This Row],[Koszt rzeczywisty]])</calculatedColumnFormula>
    </tableColumn>
    <tableColumn id="6" xr3:uid="{00000000-0010-0000-0000-000006000000}" name="Przegląd kosztów rzeczywistych" totalsRowFunction="sum" dataDxfId="192" totalsRowDxfId="191">
      <calculatedColumnFormula>Tabela_Wydatki_miesieczne[[#This Row],[Koszt rzeczywisty]]</calculatedColumnFormula>
    </tableColumn>
  </tableColumns>
  <tableStyleInfo name="TableStyleLight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Lista_kategorii" displayName="Tabela_Lista_kategorii" ref="E4:E16" totalsRowShown="0" headerRowDxfId="114" dataDxfId="113">
  <tableColumns count="1">
    <tableColumn id="1" xr3:uid="{00000000-0010-0000-0100-000001000000}" name="Aby dodać kategorię, wpisz ją poniżej" dataDxfId="112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">
      <a:majorFont>
        <a:latin typeface="Franklin Gothic Medium"/>
        <a:ea typeface=""/>
        <a:cs typeface=""/>
      </a:majorFont>
      <a:minorFont>
        <a:latin typeface="Malgu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3" /><Relationship Type="http://schemas.openxmlformats.org/officeDocument/2006/relationships/printerSettings" Target="/xl/printerSettings/printerSettings22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44.xml" Id="rId3" /><Relationship Type="http://schemas.openxmlformats.org/officeDocument/2006/relationships/printerSettings" Target="/xl/printerSettings/printerSettings44.bin" Id="rId2" /><Relationship Type="http://schemas.openxmlformats.org/officeDocument/2006/relationships/pivotTable" Target="/xl/pivotTables/pivotTable22.xml" Id="rId1" /><Relationship Type="http://schemas.openxmlformats.org/officeDocument/2006/relationships/table" Target="/xl/tables/table22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zoomScaleNormal="100" workbookViewId="0"/>
  </sheetViews>
  <sheetFormatPr defaultColWidth="9" defaultRowHeight="21.75" customHeight="1" x14ac:dyDescent="0.2"/>
  <cols>
    <col min="1" max="1" width="1.875" style="5" customWidth="1"/>
    <col min="2" max="2" width="21.125" style="5" customWidth="1"/>
    <col min="3" max="3" width="16.625" style="5" customWidth="1"/>
    <col min="4" max="4" width="16.625" style="4" customWidth="1"/>
    <col min="5" max="5" width="2.625" style="5" customWidth="1"/>
    <col min="6" max="6" width="16.625" style="5" customWidth="1"/>
    <col min="7" max="7" width="16.625" style="4" customWidth="1"/>
    <col min="8" max="8" width="1.875" style="42" customWidth="1"/>
    <col min="9" max="16384" width="9" style="42"/>
  </cols>
  <sheetData>
    <row r="1" spans="1:11" s="49" customFormat="1" ht="105.95" customHeight="1" x14ac:dyDescent="0.2">
      <c r="A1" s="1"/>
      <c r="B1" s="1"/>
      <c r="C1" s="1"/>
      <c r="D1" s="2"/>
      <c r="E1" s="1"/>
      <c r="F1" s="1"/>
      <c r="G1" s="2"/>
      <c r="H1" s="49" t="s">
        <v>16</v>
      </c>
      <c r="I1" s="50"/>
    </row>
    <row r="2" spans="1:11" s="51" customFormat="1" ht="45" customHeight="1" x14ac:dyDescent="0.35">
      <c r="A2" s="3"/>
      <c r="B2" s="63" t="s">
        <v>0</v>
      </c>
      <c r="C2" s="63"/>
      <c r="D2" s="7"/>
      <c r="E2" s="6"/>
      <c r="F2" s="6"/>
      <c r="G2" s="7"/>
    </row>
    <row r="3" spans="1:11" ht="27.95" customHeight="1" x14ac:dyDescent="0.3">
      <c r="B3" s="62" t="s">
        <v>1</v>
      </c>
      <c r="C3" s="62"/>
      <c r="D3" s="66">
        <f>Przewidywany_przychód-Przewidywane_wydatki</f>
        <v>1585</v>
      </c>
      <c r="E3" s="42"/>
      <c r="F3" s="43" t="s">
        <v>12</v>
      </c>
      <c r="G3" s="43"/>
      <c r="I3" s="51"/>
      <c r="J3" s="51"/>
      <c r="K3" s="51"/>
    </row>
    <row r="4" spans="1:11" ht="27.95" customHeight="1" x14ac:dyDescent="0.3">
      <c r="B4" s="61" t="s">
        <v>2</v>
      </c>
      <c r="C4" s="61"/>
      <c r="D4" s="67">
        <f>Rzeczywisty_przychód-Rzeczywiste_wydatki</f>
        <v>1740</v>
      </c>
      <c r="E4" s="42"/>
      <c r="F4" s="33" t="s">
        <v>13</v>
      </c>
      <c r="G4" s="33"/>
      <c r="I4" s="51"/>
      <c r="J4" s="51"/>
      <c r="K4" s="51"/>
    </row>
    <row r="5" spans="1:11" ht="27.95" customHeight="1" x14ac:dyDescent="0.3">
      <c r="B5" s="61" t="s">
        <v>3</v>
      </c>
      <c r="C5" s="61"/>
      <c r="D5" s="68">
        <f>D4-D3</f>
        <v>155</v>
      </c>
      <c r="E5" s="42"/>
      <c r="F5" s="33" t="s">
        <v>14</v>
      </c>
      <c r="G5" s="33"/>
      <c r="I5" s="51"/>
      <c r="J5" s="51"/>
      <c r="K5" s="51"/>
    </row>
    <row r="6" spans="1:11" s="51" customFormat="1" ht="45" customHeight="1" x14ac:dyDescent="0.35">
      <c r="A6" s="3"/>
      <c r="B6" s="16" t="s">
        <v>4</v>
      </c>
      <c r="C6" s="6"/>
      <c r="D6" s="7"/>
      <c r="E6" s="3"/>
      <c r="F6" s="13" t="s">
        <v>15</v>
      </c>
      <c r="G6" s="7"/>
    </row>
    <row r="7" spans="1:11" ht="21.95" customHeight="1" x14ac:dyDescent="0.2">
      <c r="B7" s="44"/>
      <c r="C7" s="45" t="s">
        <v>10</v>
      </c>
      <c r="D7" s="45" t="s">
        <v>11</v>
      </c>
      <c r="E7" s="46"/>
      <c r="F7" s="45" t="s">
        <v>10</v>
      </c>
      <c r="G7" s="45" t="s">
        <v>11</v>
      </c>
      <c r="I7" s="51"/>
      <c r="J7" s="51"/>
      <c r="K7" s="51"/>
    </row>
    <row r="8" spans="1:11" ht="21.95" customHeight="1" x14ac:dyDescent="0.2">
      <c r="B8" s="44" t="s">
        <v>5</v>
      </c>
      <c r="C8" s="64">
        <v>6000</v>
      </c>
      <c r="D8" s="64">
        <v>5800</v>
      </c>
      <c r="E8" s="47"/>
      <c r="F8" s="64">
        <f>SUM(Tabela_Wydatki_miesieczne[Koszt planowany])</f>
        <v>7915</v>
      </c>
      <c r="G8" s="64">
        <f>SUM(Tabela_Wydatki_miesieczne[Koszt rzeczywisty])</f>
        <v>7860</v>
      </c>
    </row>
    <row r="9" spans="1:11" ht="21.95" customHeight="1" x14ac:dyDescent="0.2">
      <c r="B9" s="44" t="s">
        <v>6</v>
      </c>
      <c r="C9" s="64">
        <v>1000</v>
      </c>
      <c r="D9" s="64">
        <v>2300</v>
      </c>
      <c r="E9" s="47"/>
      <c r="F9" s="47"/>
      <c r="G9" s="48"/>
    </row>
    <row r="10" spans="1:11" ht="21.95" customHeight="1" x14ac:dyDescent="0.2">
      <c r="B10" s="44" t="s">
        <v>7</v>
      </c>
      <c r="C10" s="65">
        <v>2500</v>
      </c>
      <c r="D10" s="65">
        <v>1500</v>
      </c>
      <c r="E10" s="47"/>
      <c r="F10" s="47"/>
      <c r="G10" s="47"/>
    </row>
    <row r="11" spans="1:11" ht="21.95" customHeight="1" x14ac:dyDescent="0.2">
      <c r="B11" s="44" t="s">
        <v>8</v>
      </c>
      <c r="C11" s="64">
        <f>SUM(C8:C10)</f>
        <v>9500</v>
      </c>
      <c r="D11" s="64">
        <f>SUM(D8:D10)</f>
        <v>9600</v>
      </c>
      <c r="E11" s="47"/>
      <c r="F11" s="47"/>
      <c r="G11" s="48"/>
    </row>
    <row r="12" spans="1:11" s="51" customFormat="1" ht="45" customHeight="1" x14ac:dyDescent="0.35">
      <c r="A12" s="3"/>
      <c r="B12" s="16" t="s">
        <v>9</v>
      </c>
      <c r="C12" s="6"/>
      <c r="D12" s="7"/>
      <c r="E12" s="7"/>
      <c r="F12" s="8"/>
      <c r="G12" s="7"/>
    </row>
    <row r="13" spans="1:11" ht="21.75" customHeight="1" x14ac:dyDescent="0.2">
      <c r="D13" s="5"/>
    </row>
    <row r="14" spans="1:11" ht="21.75" customHeight="1" x14ac:dyDescent="0.2">
      <c r="D14" s="5"/>
    </row>
    <row r="15" spans="1:11" ht="21.75" customHeight="1" x14ac:dyDescent="0.2">
      <c r="D15" s="5"/>
    </row>
    <row r="16" spans="1:11" ht="21.75" customHeight="1" x14ac:dyDescent="0.2">
      <c r="D16" s="5"/>
    </row>
  </sheetData>
  <mergeCells count="4">
    <mergeCell ref="B4:C4"/>
    <mergeCell ref="B5:C5"/>
    <mergeCell ref="B3:C3"/>
    <mergeCell ref="B2:C2"/>
  </mergeCells>
  <conditionalFormatting sqref="D5">
    <cfRule type="cellIs" dxfId="242" priority="1" operator="lessThan">
      <formula>0</formula>
    </cfRule>
  </conditionalFormatting>
  <dataValidations count="4">
    <dataValidation allowBlank="1" showInputMessage="1" showErrorMessage="1" prompt="Przeanalizuj różnice między przewidywanym a rzeczywistym saldem budżetu._x000a__x000a_Wpisz przewidywany i rzeczywisty przychód w komórkach C8, D8, C9, D9, C10 i D11._x000a__x000a_Wprowadź szczegóły wydatków na karcie Wydatki miesięczne." sqref="A1" xr:uid="{00000000-0002-0000-0000-000000000000}"/>
    <dataValidation allowBlank="1" showInputMessage="1" showErrorMessage="1" prompt="Wartości wydatków są pobierane z karty Wydatki miesięczne." sqref="F6" xr:uid="{00000000-0002-0000-0000-000001000000}"/>
    <dataValidation allowBlank="1" showInputMessage="1" showErrorMessage="1" prompt="Wpisz przewidywany i rzeczywisty przychód w komórkach C8, D8, C9, D9, C10 i D11." sqref="B6" xr:uid="{00000000-0002-0000-0000-000002000000}"/>
    <dataValidation allowBlank="1" showInputMessage="1" showErrorMessage="1" prompt="Poniższy wykres przedstawia podział rzeczywistych wydatków. _x000a__x000a_Dane są pobierane z karty Dodatkowe dane. Aby zaktualizować ten wykres, odśwież tabelę przestawną dla wykresu budżetu na karcie Dodatkowe dane." sqref="B12" xr:uid="{00000000-0002-0000-0000-000003000000}"/>
  </dataValidation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87"/>
  <sheetViews>
    <sheetView showGridLines="0" zoomScaleNormal="100" workbookViewId="0"/>
  </sheetViews>
  <sheetFormatPr defaultColWidth="9" defaultRowHeight="12" x14ac:dyDescent="0.2"/>
  <cols>
    <col min="1" max="1" width="1.875" style="33" customWidth="1"/>
    <col min="2" max="2" width="30.125" style="33" customWidth="1"/>
    <col min="3" max="5" width="15.875" style="41" customWidth="1"/>
    <col min="6" max="6" width="16.75" style="33" customWidth="1"/>
    <col min="7" max="7" width="1.875" style="33" customWidth="1"/>
    <col min="8" max="16384" width="9" style="33"/>
  </cols>
  <sheetData>
    <row r="1" spans="2:7" s="17" customFormat="1" ht="45.75" customHeight="1" x14ac:dyDescent="0.2">
      <c r="B1" s="9" t="s">
        <v>17</v>
      </c>
      <c r="C1" s="35"/>
      <c r="D1" s="36"/>
      <c r="E1" s="35"/>
      <c r="G1" s="36" t="s">
        <v>16</v>
      </c>
    </row>
    <row r="2" spans="2:7" ht="107.25" customHeight="1" x14ac:dyDescent="0.2">
      <c r="B2"/>
      <c r="C2"/>
      <c r="D2"/>
      <c r="E2"/>
    </row>
    <row r="3" spans="2:7" s="34" customFormat="1" ht="13.5" x14ac:dyDescent="0.2">
      <c r="B3" s="58" t="s">
        <v>95</v>
      </c>
      <c r="C3" s="59" t="s">
        <v>96</v>
      </c>
      <c r="D3" s="59" t="s">
        <v>97</v>
      </c>
      <c r="E3" s="59" t="s">
        <v>98</v>
      </c>
    </row>
    <row r="4" spans="2:7" x14ac:dyDescent="0.2">
      <c r="B4" s="54" t="s">
        <v>18</v>
      </c>
      <c r="C4" s="57">
        <v>140</v>
      </c>
      <c r="D4" s="57">
        <v>140</v>
      </c>
      <c r="E4" s="57">
        <v>0</v>
      </c>
    </row>
    <row r="5" spans="2:7" x14ac:dyDescent="0.2">
      <c r="B5" s="56" t="s">
        <v>21</v>
      </c>
      <c r="C5" s="57"/>
      <c r="D5" s="57"/>
      <c r="E5" s="57">
        <v>0</v>
      </c>
    </row>
    <row r="6" spans="2:7" x14ac:dyDescent="0.2">
      <c r="B6" s="56" t="s">
        <v>22</v>
      </c>
      <c r="C6" s="57">
        <v>100</v>
      </c>
      <c r="D6" s="57">
        <v>100</v>
      </c>
      <c r="E6" s="57">
        <v>0</v>
      </c>
    </row>
    <row r="7" spans="2:7" x14ac:dyDescent="0.2">
      <c r="B7" s="56" t="s">
        <v>20</v>
      </c>
      <c r="C7" s="57"/>
      <c r="D7" s="57"/>
      <c r="E7" s="57">
        <v>0</v>
      </c>
    </row>
    <row r="8" spans="2:7" x14ac:dyDescent="0.2">
      <c r="B8" s="56" t="s">
        <v>19</v>
      </c>
      <c r="C8" s="57">
        <v>40</v>
      </c>
      <c r="D8" s="57">
        <v>40</v>
      </c>
      <c r="E8" s="57">
        <v>0</v>
      </c>
    </row>
    <row r="9" spans="2:7" x14ac:dyDescent="0.2">
      <c r="B9" s="54"/>
      <c r="C9" s="57"/>
      <c r="D9" s="57"/>
      <c r="E9" s="57"/>
    </row>
    <row r="10" spans="2:7" x14ac:dyDescent="0.2">
      <c r="B10" s="54" t="s">
        <v>23</v>
      </c>
      <c r="C10" s="57">
        <v>400</v>
      </c>
      <c r="D10" s="57">
        <v>358</v>
      </c>
      <c r="E10" s="57">
        <v>42</v>
      </c>
    </row>
    <row r="11" spans="2:7" x14ac:dyDescent="0.2">
      <c r="B11" s="56" t="s">
        <v>26</v>
      </c>
      <c r="C11" s="57">
        <v>50</v>
      </c>
      <c r="D11" s="57">
        <v>28</v>
      </c>
      <c r="E11" s="57">
        <v>22</v>
      </c>
    </row>
    <row r="12" spans="2:7" x14ac:dyDescent="0.2">
      <c r="B12" s="56" t="s">
        <v>24</v>
      </c>
      <c r="C12" s="57">
        <v>50</v>
      </c>
      <c r="D12" s="57">
        <v>40</v>
      </c>
      <c r="E12" s="57">
        <v>10</v>
      </c>
    </row>
    <row r="13" spans="2:7" x14ac:dyDescent="0.2">
      <c r="B13" s="56" t="s">
        <v>27</v>
      </c>
      <c r="C13" s="57">
        <v>50</v>
      </c>
      <c r="D13" s="57">
        <v>30</v>
      </c>
      <c r="E13" s="57">
        <v>20</v>
      </c>
    </row>
    <row r="14" spans="2:7" x14ac:dyDescent="0.2">
      <c r="B14" s="56" t="s">
        <v>25</v>
      </c>
      <c r="C14" s="57">
        <v>200</v>
      </c>
      <c r="D14" s="57">
        <v>150</v>
      </c>
      <c r="E14" s="57">
        <v>50</v>
      </c>
    </row>
    <row r="15" spans="2:7" x14ac:dyDescent="0.2">
      <c r="B15" s="56" t="s">
        <v>30</v>
      </c>
      <c r="C15" s="57">
        <v>30</v>
      </c>
      <c r="D15" s="57">
        <v>20</v>
      </c>
      <c r="E15" s="57">
        <v>10</v>
      </c>
    </row>
    <row r="16" spans="2:7" x14ac:dyDescent="0.2">
      <c r="B16" s="56" t="s">
        <v>29</v>
      </c>
      <c r="C16" s="57">
        <v>20</v>
      </c>
      <c r="D16" s="57">
        <v>50</v>
      </c>
      <c r="E16" s="57">
        <v>-30</v>
      </c>
    </row>
    <row r="17" spans="2:7" x14ac:dyDescent="0.2">
      <c r="B17" s="56" t="s">
        <v>28</v>
      </c>
      <c r="C17" s="57">
        <v>0</v>
      </c>
      <c r="D17" s="57">
        <v>40</v>
      </c>
      <c r="E17" s="57">
        <v>-40</v>
      </c>
    </row>
    <row r="18" spans="2:7" x14ac:dyDescent="0.2">
      <c r="B18" s="54"/>
      <c r="C18" s="57"/>
      <c r="D18" s="57"/>
      <c r="E18" s="57"/>
    </row>
    <row r="19" spans="2:7" x14ac:dyDescent="0.2">
      <c r="B19" s="54" t="s">
        <v>38</v>
      </c>
      <c r="C19" s="57">
        <v>300</v>
      </c>
      <c r="D19" s="57">
        <v>300</v>
      </c>
      <c r="E19" s="57">
        <v>0</v>
      </c>
    </row>
    <row r="20" spans="2:7" x14ac:dyDescent="0.2">
      <c r="B20" s="54"/>
      <c r="C20" s="57"/>
      <c r="D20" s="57"/>
      <c r="E20" s="57"/>
    </row>
    <row r="21" spans="2:7" x14ac:dyDescent="0.2">
      <c r="B21" s="54" t="s">
        <v>35</v>
      </c>
      <c r="C21" s="57">
        <v>200</v>
      </c>
      <c r="D21" s="57">
        <v>200</v>
      </c>
      <c r="E21" s="57">
        <v>0</v>
      </c>
    </row>
    <row r="22" spans="2:7" x14ac:dyDescent="0.2">
      <c r="B22" s="54"/>
      <c r="C22" s="57"/>
      <c r="D22" s="57"/>
      <c r="E22" s="57"/>
    </row>
    <row r="23" spans="2:7" x14ac:dyDescent="0.2">
      <c r="B23" s="54" t="s">
        <v>32</v>
      </c>
      <c r="C23" s="57">
        <v>100</v>
      </c>
      <c r="D23" s="57">
        <v>125</v>
      </c>
      <c r="E23" s="57">
        <v>-25</v>
      </c>
    </row>
    <row r="24" spans="2:7" x14ac:dyDescent="0.2">
      <c r="B24" s="54"/>
      <c r="C24" s="57"/>
      <c r="D24" s="57"/>
      <c r="E24" s="57"/>
    </row>
    <row r="25" spans="2:7" x14ac:dyDescent="0.2">
      <c r="B25" s="54" t="s">
        <v>39</v>
      </c>
      <c r="C25" s="57">
        <v>1425</v>
      </c>
      <c r="D25" s="57">
        <v>1375</v>
      </c>
      <c r="E25" s="57">
        <v>50</v>
      </c>
      <c r="G25" s="37"/>
    </row>
    <row r="26" spans="2:7" x14ac:dyDescent="0.2">
      <c r="B26" s="54"/>
      <c r="C26" s="57"/>
      <c r="D26" s="57"/>
      <c r="E26" s="57"/>
      <c r="G26" s="38"/>
    </row>
    <row r="27" spans="2:7" x14ac:dyDescent="0.2">
      <c r="B27" s="54" t="s">
        <v>34</v>
      </c>
      <c r="C27" s="57">
        <v>900</v>
      </c>
      <c r="D27" s="57">
        <v>900</v>
      </c>
      <c r="E27" s="57">
        <v>0</v>
      </c>
      <c r="G27" s="39"/>
    </row>
    <row r="28" spans="2:7" x14ac:dyDescent="0.2">
      <c r="B28" s="54"/>
      <c r="C28" s="57"/>
      <c r="D28" s="57"/>
      <c r="E28" s="57"/>
      <c r="G28" s="40"/>
    </row>
    <row r="29" spans="2:7" x14ac:dyDescent="0.2">
      <c r="B29" s="54" t="s">
        <v>33</v>
      </c>
      <c r="C29" s="57">
        <v>2830</v>
      </c>
      <c r="D29" s="57">
        <v>2702</v>
      </c>
      <c r="E29" s="57">
        <v>-72</v>
      </c>
    </row>
    <row r="30" spans="2:7" x14ac:dyDescent="0.2">
      <c r="B30" s="54"/>
      <c r="C30" s="57"/>
      <c r="D30" s="57"/>
      <c r="E30" s="57"/>
    </row>
    <row r="31" spans="2:7" x14ac:dyDescent="0.2">
      <c r="B31" s="54" t="s">
        <v>36</v>
      </c>
      <c r="C31" s="57">
        <v>150</v>
      </c>
      <c r="D31" s="57">
        <v>140</v>
      </c>
      <c r="E31" s="57">
        <v>10</v>
      </c>
    </row>
    <row r="32" spans="2:7" x14ac:dyDescent="0.2">
      <c r="B32" s="54"/>
      <c r="C32" s="57"/>
      <c r="D32" s="57"/>
      <c r="E32" s="57"/>
    </row>
    <row r="33" spans="2:5" x14ac:dyDescent="0.2">
      <c r="B33" s="54" t="s">
        <v>37</v>
      </c>
      <c r="C33" s="57">
        <v>170</v>
      </c>
      <c r="D33" s="57">
        <v>100</v>
      </c>
      <c r="E33" s="57">
        <v>70</v>
      </c>
    </row>
    <row r="34" spans="2:5" x14ac:dyDescent="0.2">
      <c r="B34" s="54"/>
      <c r="C34" s="57"/>
      <c r="D34" s="57"/>
      <c r="E34" s="57"/>
    </row>
    <row r="35" spans="2:5" x14ac:dyDescent="0.2">
      <c r="B35" s="54" t="s">
        <v>31</v>
      </c>
      <c r="C35" s="57">
        <v>1100</v>
      </c>
      <c r="D35" s="57">
        <v>1320</v>
      </c>
      <c r="E35" s="57">
        <v>-220</v>
      </c>
    </row>
    <row r="36" spans="2:5" x14ac:dyDescent="0.2">
      <c r="B36" s="54"/>
      <c r="C36" s="57"/>
      <c r="D36" s="57"/>
      <c r="E36" s="57"/>
    </row>
    <row r="37" spans="2:5" x14ac:dyDescent="0.2">
      <c r="B37" s="54" t="s">
        <v>40</v>
      </c>
      <c r="C37" s="57">
        <v>200</v>
      </c>
      <c r="D37" s="57">
        <v>200</v>
      </c>
      <c r="E37" s="57">
        <v>0</v>
      </c>
    </row>
    <row r="38" spans="2:5" x14ac:dyDescent="0.2">
      <c r="B38" s="56" t="s">
        <v>42</v>
      </c>
      <c r="C38" s="57"/>
      <c r="D38" s="57"/>
      <c r="E38" s="57">
        <v>0</v>
      </c>
    </row>
    <row r="39" spans="2:5" x14ac:dyDescent="0.2">
      <c r="B39" s="56" t="s">
        <v>41</v>
      </c>
      <c r="C39" s="57">
        <v>200</v>
      </c>
      <c r="D39" s="57">
        <v>200</v>
      </c>
      <c r="E39" s="57">
        <v>0</v>
      </c>
    </row>
    <row r="40" spans="2:5" x14ac:dyDescent="0.2">
      <c r="B40" s="54"/>
      <c r="C40" s="57"/>
      <c r="D40" s="57"/>
      <c r="E40" s="57"/>
    </row>
    <row r="41" spans="2:5" x14ac:dyDescent="0.2">
      <c r="B41" s="55" t="s">
        <v>43</v>
      </c>
      <c r="C41" s="57">
        <v>7915</v>
      </c>
      <c r="D41" s="57">
        <v>7860</v>
      </c>
      <c r="E41" s="57">
        <v>-145</v>
      </c>
    </row>
    <row r="42" spans="2:5" ht="14.25" x14ac:dyDescent="0.2">
      <c r="B42"/>
      <c r="C42"/>
      <c r="D42"/>
      <c r="E42"/>
    </row>
    <row r="43" spans="2:5" ht="14.25" x14ac:dyDescent="0.2">
      <c r="B43"/>
      <c r="C43"/>
      <c r="D43"/>
      <c r="E43"/>
    </row>
    <row r="44" spans="2:5" ht="14.25" x14ac:dyDescent="0.2">
      <c r="B44"/>
      <c r="C44"/>
      <c r="D44"/>
      <c r="E44"/>
    </row>
    <row r="45" spans="2:5" ht="14.25" x14ac:dyDescent="0.2">
      <c r="B45"/>
      <c r="C45"/>
      <c r="D45"/>
      <c r="E45"/>
    </row>
    <row r="46" spans="2:5" ht="14.25" x14ac:dyDescent="0.2">
      <c r="B46"/>
      <c r="C46"/>
      <c r="D46"/>
      <c r="E46"/>
    </row>
    <row r="47" spans="2:5" ht="14.25" x14ac:dyDescent="0.2">
      <c r="B47"/>
      <c r="C47"/>
      <c r="D47"/>
      <c r="E47"/>
    </row>
    <row r="48" spans="2:5" ht="14.25" x14ac:dyDescent="0.2">
      <c r="B48"/>
      <c r="C48"/>
      <c r="D48"/>
      <c r="E48"/>
    </row>
    <row r="49" spans="2:5" ht="14.25" x14ac:dyDescent="0.2">
      <c r="B49"/>
      <c r="C49"/>
      <c r="D49"/>
      <c r="E49"/>
    </row>
    <row r="50" spans="2:5" ht="14.25" x14ac:dyDescent="0.2">
      <c r="B50"/>
      <c r="C50"/>
      <c r="D50"/>
      <c r="E50"/>
    </row>
    <row r="51" spans="2:5" ht="14.25" x14ac:dyDescent="0.2">
      <c r="B51"/>
      <c r="C51"/>
      <c r="D51"/>
      <c r="E51"/>
    </row>
    <row r="52" spans="2:5" ht="14.25" x14ac:dyDescent="0.2">
      <c r="B52"/>
      <c r="C52"/>
      <c r="D52"/>
      <c r="E52"/>
    </row>
    <row r="53" spans="2:5" ht="14.25" x14ac:dyDescent="0.2">
      <c r="B53"/>
      <c r="C53"/>
      <c r="D53"/>
      <c r="E53"/>
    </row>
    <row r="54" spans="2:5" ht="14.25" x14ac:dyDescent="0.2">
      <c r="B54"/>
      <c r="C54"/>
      <c r="D54"/>
      <c r="E54"/>
    </row>
    <row r="55" spans="2:5" ht="14.25" x14ac:dyDescent="0.2">
      <c r="B55"/>
      <c r="C55"/>
      <c r="D55"/>
      <c r="E55"/>
    </row>
    <row r="56" spans="2:5" ht="14.25" x14ac:dyDescent="0.2">
      <c r="B56"/>
      <c r="C56"/>
      <c r="D56"/>
      <c r="E56"/>
    </row>
    <row r="57" spans="2:5" ht="14.25" x14ac:dyDescent="0.2">
      <c r="B57"/>
      <c r="C57"/>
      <c r="D57"/>
      <c r="E57"/>
    </row>
    <row r="58" spans="2:5" ht="14.25" x14ac:dyDescent="0.2">
      <c r="B58"/>
      <c r="C58"/>
      <c r="D58"/>
      <c r="E58"/>
    </row>
    <row r="59" spans="2:5" ht="14.25" x14ac:dyDescent="0.2">
      <c r="B59"/>
      <c r="C59"/>
      <c r="D59"/>
      <c r="E59"/>
    </row>
    <row r="60" spans="2:5" ht="14.25" x14ac:dyDescent="0.2">
      <c r="B60"/>
      <c r="C60"/>
      <c r="D60"/>
      <c r="E60"/>
    </row>
    <row r="61" spans="2:5" ht="14.25" x14ac:dyDescent="0.2">
      <c r="B61"/>
      <c r="C61"/>
      <c r="D61"/>
      <c r="E61"/>
    </row>
    <row r="62" spans="2:5" ht="14.25" x14ac:dyDescent="0.2">
      <c r="B62"/>
      <c r="C62"/>
      <c r="D62"/>
      <c r="E62"/>
    </row>
    <row r="63" spans="2:5" ht="14.25" x14ac:dyDescent="0.2">
      <c r="B63"/>
      <c r="C63"/>
      <c r="D63"/>
      <c r="E63"/>
    </row>
    <row r="64" spans="2:5" ht="14.25" x14ac:dyDescent="0.2">
      <c r="B64"/>
      <c r="C64"/>
      <c r="D64"/>
      <c r="E64"/>
    </row>
    <row r="65" spans="2:5" ht="14.25" x14ac:dyDescent="0.2">
      <c r="B65"/>
      <c r="C65"/>
      <c r="D65"/>
      <c r="E65"/>
    </row>
    <row r="66" spans="2:5" ht="14.25" x14ac:dyDescent="0.2">
      <c r="B66"/>
      <c r="C66"/>
      <c r="D66"/>
      <c r="E66"/>
    </row>
    <row r="67" spans="2:5" ht="14.25" x14ac:dyDescent="0.2">
      <c r="B67"/>
      <c r="C67"/>
      <c r="D67"/>
      <c r="E67"/>
    </row>
    <row r="68" spans="2:5" ht="14.25" x14ac:dyDescent="0.2">
      <c r="B68"/>
      <c r="C68"/>
      <c r="D68"/>
      <c r="E68"/>
    </row>
    <row r="69" spans="2:5" ht="14.25" x14ac:dyDescent="0.2">
      <c r="B69"/>
      <c r="C69"/>
      <c r="D69"/>
      <c r="E69"/>
    </row>
    <row r="70" spans="2:5" ht="14.25" x14ac:dyDescent="0.2">
      <c r="B70"/>
      <c r="C70"/>
      <c r="D70"/>
      <c r="E70"/>
    </row>
    <row r="71" spans="2:5" ht="14.25" x14ac:dyDescent="0.2">
      <c r="B71"/>
      <c r="C71"/>
      <c r="D71"/>
      <c r="E71"/>
    </row>
    <row r="72" spans="2:5" ht="14.25" x14ac:dyDescent="0.2">
      <c r="B72"/>
      <c r="C72"/>
      <c r="D72"/>
      <c r="E72"/>
    </row>
    <row r="73" spans="2:5" ht="14.25" x14ac:dyDescent="0.2">
      <c r="B73"/>
      <c r="C73"/>
      <c r="D73"/>
      <c r="E73"/>
    </row>
    <row r="74" spans="2:5" ht="14.25" x14ac:dyDescent="0.2">
      <c r="B74"/>
      <c r="C74"/>
      <c r="D74"/>
      <c r="E74"/>
    </row>
    <row r="75" spans="2:5" ht="14.25" x14ac:dyDescent="0.2">
      <c r="B75"/>
      <c r="C75"/>
      <c r="D75"/>
      <c r="E75"/>
    </row>
    <row r="76" spans="2:5" ht="14.25" x14ac:dyDescent="0.2">
      <c r="B76"/>
      <c r="C76"/>
      <c r="D76"/>
      <c r="E76"/>
    </row>
    <row r="77" spans="2:5" ht="14.25" x14ac:dyDescent="0.2">
      <c r="B77"/>
      <c r="C77"/>
      <c r="D77"/>
      <c r="E77"/>
    </row>
    <row r="78" spans="2:5" ht="14.25" x14ac:dyDescent="0.2">
      <c r="B78"/>
      <c r="C78"/>
      <c r="D78"/>
      <c r="E78"/>
    </row>
    <row r="79" spans="2:5" ht="14.25" x14ac:dyDescent="0.2">
      <c r="B79"/>
      <c r="C79"/>
      <c r="D79"/>
      <c r="E79"/>
    </row>
    <row r="80" spans="2:5" ht="14.25" x14ac:dyDescent="0.2">
      <c r="B80"/>
      <c r="C80"/>
      <c r="D80"/>
      <c r="E80"/>
    </row>
    <row r="81" spans="2:5" ht="14.25" x14ac:dyDescent="0.2">
      <c r="B81"/>
      <c r="C81"/>
      <c r="D81"/>
      <c r="E81"/>
    </row>
    <row r="82" spans="2:5" ht="14.25" x14ac:dyDescent="0.2">
      <c r="B82"/>
      <c r="C82"/>
      <c r="D82"/>
      <c r="E82"/>
    </row>
    <row r="83" spans="2:5" ht="14.25" x14ac:dyDescent="0.2">
      <c r="B83"/>
      <c r="C83"/>
      <c r="D83"/>
      <c r="E83"/>
    </row>
    <row r="84" spans="2:5" ht="14.25" x14ac:dyDescent="0.2">
      <c r="B84"/>
      <c r="C84"/>
      <c r="D84"/>
      <c r="E84"/>
    </row>
    <row r="85" spans="2:5" ht="14.25" x14ac:dyDescent="0.2">
      <c r="B85"/>
      <c r="C85"/>
      <c r="D85"/>
      <c r="E85"/>
    </row>
    <row r="86" spans="2:5" ht="14.25" x14ac:dyDescent="0.2">
      <c r="B86"/>
      <c r="C86"/>
      <c r="D86"/>
      <c r="E86"/>
    </row>
    <row r="87" spans="2:5" ht="14.25" x14ac:dyDescent="0.2">
      <c r="B87"/>
      <c r="C87"/>
      <c r="D87"/>
      <c r="E87"/>
    </row>
  </sheetData>
  <conditionalFormatting sqref="G28">
    <cfRule type="cellIs" dxfId="241" priority="3" operator="lessThan">
      <formula>0</formula>
    </cfRule>
  </conditionalFormatting>
  <conditionalFormatting pivot="1" sqref="E4:E41">
    <cfRule type="cellIs" dxfId="0" priority="1" operator="lessThan">
      <formula>0</formula>
    </cfRule>
  </conditionalFormatting>
  <dataValidations count="1">
    <dataValidation allowBlank="1" showInputMessage="1" showErrorMessage="1" prompt="Ta karta pokazuje szczegóły wydatków według kategorii._x000a__x000a_— Przytrzymaj naciśnięty klawisz Control, aby zaznaczyć wiele kategorii na fragmentatorze._x000a_— Aby zaktualizować tabelę przestawną, kliknij prawym przyciskiem myszy i wybierz Odśwież." sqref="A1" xr:uid="{00000000-0002-0000-0100-000000000000}"/>
  </dataValidation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1"/>
  <sheetViews>
    <sheetView showGridLines="0" zoomScaleNormal="100" workbookViewId="0">
      <pane ySplit="2" topLeftCell="A3" activePane="bottomLeft" state="frozen"/>
      <selection activeCell="B5" sqref="B5:C16"/>
      <selection pane="bottomLeft"/>
    </sheetView>
  </sheetViews>
  <sheetFormatPr defaultColWidth="9" defaultRowHeight="18" customHeight="1" x14ac:dyDescent="0.2"/>
  <cols>
    <col min="1" max="1" width="1.875" style="20" customWidth="1"/>
    <col min="2" max="2" width="26.625" style="20" bestFit="1" customWidth="1"/>
    <col min="3" max="3" width="20.375" style="20" bestFit="1" customWidth="1"/>
    <col min="4" max="6" width="13.625" style="30" customWidth="1"/>
    <col min="7" max="7" width="21.5" style="31" customWidth="1"/>
    <col min="8" max="8" width="1.875" style="20" customWidth="1"/>
    <col min="9" max="16384" width="9" style="20"/>
  </cols>
  <sheetData>
    <row r="1" spans="2:8" ht="137.25" customHeight="1" x14ac:dyDescent="0.2">
      <c r="H1" s="20" t="s">
        <v>16</v>
      </c>
    </row>
    <row r="2" spans="2:8" ht="36" customHeight="1" x14ac:dyDescent="0.2">
      <c r="B2" s="10" t="s">
        <v>44</v>
      </c>
      <c r="C2" s="10" t="s">
        <v>87</v>
      </c>
      <c r="D2" s="11" t="s">
        <v>88</v>
      </c>
      <c r="E2" s="11" t="s">
        <v>89</v>
      </c>
      <c r="F2" s="11" t="s">
        <v>3</v>
      </c>
      <c r="G2" s="10" t="s">
        <v>90</v>
      </c>
    </row>
    <row r="3" spans="2:8" ht="18" customHeight="1" x14ac:dyDescent="0.2">
      <c r="B3" s="32" t="s">
        <v>19</v>
      </c>
      <c r="C3" s="17" t="s">
        <v>18</v>
      </c>
      <c r="D3" s="52">
        <v>40</v>
      </c>
      <c r="E3" s="52">
        <v>40</v>
      </c>
      <c r="F3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3" s="31">
        <f>Tabela_Wydatki_miesieczne[[#This Row],[Koszt rzeczywisty]]</f>
        <v>40</v>
      </c>
    </row>
    <row r="4" spans="2:8" ht="18" customHeight="1" x14ac:dyDescent="0.2">
      <c r="B4" s="32" t="s">
        <v>20</v>
      </c>
      <c r="C4" s="17" t="s">
        <v>18</v>
      </c>
      <c r="D4" s="52"/>
      <c r="E4" s="52"/>
      <c r="F4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" s="31">
        <f>Tabela_Wydatki_miesieczne[[#This Row],[Koszt rzeczywisty]]</f>
        <v>0</v>
      </c>
    </row>
    <row r="5" spans="2:8" ht="18" customHeight="1" x14ac:dyDescent="0.2">
      <c r="B5" s="32" t="s">
        <v>21</v>
      </c>
      <c r="C5" s="17" t="s">
        <v>18</v>
      </c>
      <c r="D5" s="52"/>
      <c r="E5" s="52"/>
      <c r="F5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5" s="31">
        <f>Tabela_Wydatki_miesieczne[[#This Row],[Koszt rzeczywisty]]</f>
        <v>0</v>
      </c>
    </row>
    <row r="6" spans="2:8" ht="18" customHeight="1" x14ac:dyDescent="0.2">
      <c r="B6" s="32" t="s">
        <v>22</v>
      </c>
      <c r="C6" s="17" t="s">
        <v>18</v>
      </c>
      <c r="D6" s="52">
        <v>100</v>
      </c>
      <c r="E6" s="52">
        <v>100</v>
      </c>
      <c r="F6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6" s="31">
        <f>Tabela_Wydatki_miesieczne[[#This Row],[Koszt rzeczywisty]]</f>
        <v>100</v>
      </c>
    </row>
    <row r="7" spans="2:8" ht="18" customHeight="1" x14ac:dyDescent="0.2">
      <c r="B7" s="32" t="s">
        <v>24</v>
      </c>
      <c r="C7" s="17" t="s">
        <v>23</v>
      </c>
      <c r="D7" s="52">
        <v>50</v>
      </c>
      <c r="E7" s="52">
        <v>40</v>
      </c>
      <c r="F7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10</v>
      </c>
      <c r="G7" s="31">
        <f>Tabela_Wydatki_miesieczne[[#This Row],[Koszt rzeczywisty]]</f>
        <v>40</v>
      </c>
    </row>
    <row r="8" spans="2:8" ht="18" customHeight="1" x14ac:dyDescent="0.2">
      <c r="B8" s="32" t="s">
        <v>25</v>
      </c>
      <c r="C8" s="17" t="s">
        <v>23</v>
      </c>
      <c r="D8" s="52">
        <v>200</v>
      </c>
      <c r="E8" s="52">
        <v>150</v>
      </c>
      <c r="F8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50</v>
      </c>
      <c r="G8" s="31">
        <f>Tabela_Wydatki_miesieczne[[#This Row],[Koszt rzeczywisty]]</f>
        <v>150</v>
      </c>
    </row>
    <row r="9" spans="2:8" ht="18" customHeight="1" x14ac:dyDescent="0.2">
      <c r="B9" s="32" t="s">
        <v>26</v>
      </c>
      <c r="C9" s="17" t="s">
        <v>23</v>
      </c>
      <c r="D9" s="52">
        <v>50</v>
      </c>
      <c r="E9" s="52">
        <v>28</v>
      </c>
      <c r="F9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22</v>
      </c>
      <c r="G9" s="31">
        <f>Tabela_Wydatki_miesieczne[[#This Row],[Koszt rzeczywisty]]</f>
        <v>28</v>
      </c>
    </row>
    <row r="10" spans="2:8" ht="18" customHeight="1" x14ac:dyDescent="0.2">
      <c r="B10" s="32" t="s">
        <v>27</v>
      </c>
      <c r="C10" s="17" t="s">
        <v>23</v>
      </c>
      <c r="D10" s="52">
        <v>50</v>
      </c>
      <c r="E10" s="52">
        <v>30</v>
      </c>
      <c r="F10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20</v>
      </c>
      <c r="G10" s="31">
        <f>Tabela_Wydatki_miesieczne[[#This Row],[Koszt rzeczywisty]]</f>
        <v>30</v>
      </c>
    </row>
    <row r="11" spans="2:8" ht="18" customHeight="1" x14ac:dyDescent="0.2">
      <c r="B11" s="32" t="s">
        <v>28</v>
      </c>
      <c r="C11" s="17" t="s">
        <v>23</v>
      </c>
      <c r="D11" s="52">
        <v>0</v>
      </c>
      <c r="E11" s="52">
        <v>40</v>
      </c>
      <c r="F11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-40</v>
      </c>
      <c r="G11" s="31">
        <f>Tabela_Wydatki_miesieczne[[#This Row],[Koszt rzeczywisty]]</f>
        <v>40</v>
      </c>
    </row>
    <row r="12" spans="2:8" ht="18" customHeight="1" x14ac:dyDescent="0.2">
      <c r="B12" s="32" t="s">
        <v>29</v>
      </c>
      <c r="C12" s="17" t="s">
        <v>23</v>
      </c>
      <c r="D12" s="52">
        <v>20</v>
      </c>
      <c r="E12" s="52">
        <v>50</v>
      </c>
      <c r="F12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-30</v>
      </c>
      <c r="G12" s="31">
        <f>Tabela_Wydatki_miesieczne[[#This Row],[Koszt rzeczywisty]]</f>
        <v>50</v>
      </c>
    </row>
    <row r="13" spans="2:8" ht="18" customHeight="1" x14ac:dyDescent="0.2">
      <c r="B13" s="32" t="s">
        <v>30</v>
      </c>
      <c r="C13" s="17" t="s">
        <v>23</v>
      </c>
      <c r="D13" s="52">
        <v>30</v>
      </c>
      <c r="E13" s="52">
        <v>20</v>
      </c>
      <c r="F13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10</v>
      </c>
      <c r="G13" s="31">
        <f>Tabela_Wydatki_miesieczne[[#This Row],[Koszt rzeczywisty]]</f>
        <v>20</v>
      </c>
    </row>
    <row r="14" spans="2:8" ht="18" customHeight="1" x14ac:dyDescent="0.2">
      <c r="B14" s="32" t="s">
        <v>45</v>
      </c>
      <c r="C14" s="17" t="s">
        <v>31</v>
      </c>
      <c r="D14" s="52">
        <v>1000</v>
      </c>
      <c r="E14" s="52">
        <v>1200</v>
      </c>
      <c r="F14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-200</v>
      </c>
      <c r="G14" s="31">
        <f>Tabela_Wydatki_miesieczne[[#This Row],[Koszt rzeczywisty]]</f>
        <v>1200</v>
      </c>
    </row>
    <row r="15" spans="2:8" ht="18" customHeight="1" x14ac:dyDescent="0.2">
      <c r="B15" s="32" t="s">
        <v>46</v>
      </c>
      <c r="C15" s="17" t="s">
        <v>31</v>
      </c>
      <c r="D15" s="52">
        <v>100</v>
      </c>
      <c r="E15" s="52">
        <v>120</v>
      </c>
      <c r="F15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-20</v>
      </c>
      <c r="G15" s="31">
        <f>Tabela_Wydatki_miesieczne[[#This Row],[Koszt rzeczywisty]]</f>
        <v>120</v>
      </c>
    </row>
    <row r="16" spans="2:8" ht="18" customHeight="1" x14ac:dyDescent="0.2">
      <c r="B16" s="32" t="s">
        <v>47</v>
      </c>
      <c r="C16" s="17" t="s">
        <v>32</v>
      </c>
      <c r="D16" s="52">
        <v>75</v>
      </c>
      <c r="E16" s="52">
        <v>100</v>
      </c>
      <c r="F16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-25</v>
      </c>
      <c r="G16" s="31">
        <f>Tabela_Wydatki_miesieczne[[#This Row],[Koszt rzeczywisty]]</f>
        <v>100</v>
      </c>
    </row>
    <row r="17" spans="2:7" ht="18" customHeight="1" x14ac:dyDescent="0.2">
      <c r="B17" s="32" t="s">
        <v>48</v>
      </c>
      <c r="C17" s="17" t="s">
        <v>32</v>
      </c>
      <c r="D17" s="52">
        <v>25</v>
      </c>
      <c r="E17" s="52">
        <v>25</v>
      </c>
      <c r="F17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17" s="31">
        <f>Tabela_Wydatki_miesieczne[[#This Row],[Koszt rzeczywisty]]</f>
        <v>25</v>
      </c>
    </row>
    <row r="18" spans="2:7" ht="18" customHeight="1" x14ac:dyDescent="0.2">
      <c r="B18" s="32" t="s">
        <v>49</v>
      </c>
      <c r="C18" s="17" t="s">
        <v>32</v>
      </c>
      <c r="D18" s="52"/>
      <c r="E18" s="52"/>
      <c r="F18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18" s="31">
        <f>Tabela_Wydatki_miesieczne[[#This Row],[Koszt rzeczywisty]]</f>
        <v>0</v>
      </c>
    </row>
    <row r="19" spans="2:7" ht="18" customHeight="1" x14ac:dyDescent="0.2">
      <c r="B19" s="32" t="s">
        <v>50</v>
      </c>
      <c r="C19" s="17" t="s">
        <v>32</v>
      </c>
      <c r="D19" s="52"/>
      <c r="E19" s="52"/>
      <c r="F19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19" s="31">
        <f>Tabela_Wydatki_miesieczne[[#This Row],[Koszt rzeczywisty]]</f>
        <v>0</v>
      </c>
    </row>
    <row r="20" spans="2:7" ht="18" customHeight="1" x14ac:dyDescent="0.2">
      <c r="B20" s="32" t="s">
        <v>51</v>
      </c>
      <c r="C20" s="17" t="s">
        <v>33</v>
      </c>
      <c r="D20" s="52">
        <v>100</v>
      </c>
      <c r="E20" s="52">
        <v>100</v>
      </c>
      <c r="F20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20" s="31">
        <f>Tabela_Wydatki_miesieczne[[#This Row],[Koszt rzeczywisty]]</f>
        <v>100</v>
      </c>
    </row>
    <row r="21" spans="2:7" ht="18" customHeight="1" x14ac:dyDescent="0.2">
      <c r="B21" s="32" t="s">
        <v>52</v>
      </c>
      <c r="C21" s="17" t="s">
        <v>33</v>
      </c>
      <c r="D21" s="52">
        <v>45</v>
      </c>
      <c r="E21" s="52">
        <v>50</v>
      </c>
      <c r="F21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-5</v>
      </c>
      <c r="G21" s="31">
        <f>Tabela_Wydatki_miesieczne[[#This Row],[Koszt rzeczywisty]]</f>
        <v>50</v>
      </c>
    </row>
    <row r="22" spans="2:7" ht="18" customHeight="1" x14ac:dyDescent="0.2">
      <c r="B22" s="32" t="s">
        <v>53</v>
      </c>
      <c r="C22" s="17" t="s">
        <v>33</v>
      </c>
      <c r="D22" s="52">
        <v>300</v>
      </c>
      <c r="E22" s="52">
        <v>400</v>
      </c>
      <c r="F22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-100</v>
      </c>
      <c r="G22" s="31">
        <f>Tabela_Wydatki_miesieczne[[#This Row],[Koszt rzeczywisty]]</f>
        <v>400</v>
      </c>
    </row>
    <row r="23" spans="2:7" ht="18" customHeight="1" x14ac:dyDescent="0.2">
      <c r="B23" s="32" t="s">
        <v>54</v>
      </c>
      <c r="C23" s="17" t="s">
        <v>33</v>
      </c>
      <c r="D23" s="52">
        <v>200</v>
      </c>
      <c r="E23" s="52"/>
      <c r="F23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23" s="31">
        <f>Tabela_Wydatki_miesieczne[[#This Row],[Koszt rzeczywisty]]</f>
        <v>0</v>
      </c>
    </row>
    <row r="24" spans="2:7" ht="18" customHeight="1" x14ac:dyDescent="0.2">
      <c r="B24" s="32" t="s">
        <v>55</v>
      </c>
      <c r="C24" s="17" t="s">
        <v>33</v>
      </c>
      <c r="D24" s="52">
        <v>200</v>
      </c>
      <c r="E24" s="52">
        <v>150</v>
      </c>
      <c r="F24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50</v>
      </c>
      <c r="G24" s="31">
        <f>Tabela_Wydatki_miesieczne[[#This Row],[Koszt rzeczywisty]]</f>
        <v>150</v>
      </c>
    </row>
    <row r="25" spans="2:7" ht="18" customHeight="1" x14ac:dyDescent="0.2">
      <c r="B25" s="32" t="s">
        <v>56</v>
      </c>
      <c r="C25" s="17" t="s">
        <v>33</v>
      </c>
      <c r="D25" s="52">
        <v>1700</v>
      </c>
      <c r="E25" s="52">
        <v>1700</v>
      </c>
      <c r="F25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25" s="31">
        <f>Tabela_Wydatki_miesieczne[[#This Row],[Koszt rzeczywisty]]</f>
        <v>1700</v>
      </c>
    </row>
    <row r="26" spans="2:7" ht="18" customHeight="1" x14ac:dyDescent="0.2">
      <c r="B26" s="32" t="s">
        <v>57</v>
      </c>
      <c r="C26" s="17" t="s">
        <v>33</v>
      </c>
      <c r="D26" s="52"/>
      <c r="E26" s="52"/>
      <c r="F26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26" s="31">
        <f>Tabela_Wydatki_miesieczne[[#This Row],[Koszt rzeczywisty]]</f>
        <v>0</v>
      </c>
    </row>
    <row r="27" spans="2:7" ht="18" customHeight="1" x14ac:dyDescent="0.2">
      <c r="B27" s="32" t="s">
        <v>58</v>
      </c>
      <c r="C27" s="17" t="s">
        <v>33</v>
      </c>
      <c r="D27" s="52">
        <v>100</v>
      </c>
      <c r="E27" s="52">
        <v>100</v>
      </c>
      <c r="F27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27" s="31">
        <f>Tabela_Wydatki_miesieczne[[#This Row],[Koszt rzeczywisty]]</f>
        <v>100</v>
      </c>
    </row>
    <row r="28" spans="2:7" ht="18" customHeight="1" x14ac:dyDescent="0.2">
      <c r="B28" s="32" t="s">
        <v>59</v>
      </c>
      <c r="C28" s="17" t="s">
        <v>33</v>
      </c>
      <c r="D28" s="52">
        <v>60</v>
      </c>
      <c r="E28" s="52">
        <v>60</v>
      </c>
      <c r="F28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28" s="31">
        <f>Tabela_Wydatki_miesieczne[[#This Row],[Koszt rzeczywisty]]</f>
        <v>60</v>
      </c>
    </row>
    <row r="29" spans="2:7" ht="18" customHeight="1" x14ac:dyDescent="0.2">
      <c r="B29" s="32" t="s">
        <v>60</v>
      </c>
      <c r="C29" s="17" t="s">
        <v>33</v>
      </c>
      <c r="D29" s="52">
        <v>35</v>
      </c>
      <c r="E29" s="52">
        <v>39</v>
      </c>
      <c r="F29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-4</v>
      </c>
      <c r="G29" s="31">
        <f>Tabela_Wydatki_miesieczne[[#This Row],[Koszt rzeczywisty]]</f>
        <v>39</v>
      </c>
    </row>
    <row r="30" spans="2:7" ht="18" customHeight="1" x14ac:dyDescent="0.2">
      <c r="B30" s="32" t="s">
        <v>61</v>
      </c>
      <c r="C30" s="17" t="s">
        <v>33</v>
      </c>
      <c r="D30" s="52">
        <v>40</v>
      </c>
      <c r="E30" s="52">
        <v>55</v>
      </c>
      <c r="F30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-15</v>
      </c>
      <c r="G30" s="31">
        <f>Tabela_Wydatki_miesieczne[[#This Row],[Koszt rzeczywisty]]</f>
        <v>55</v>
      </c>
    </row>
    <row r="31" spans="2:7" ht="18" customHeight="1" x14ac:dyDescent="0.2">
      <c r="B31" s="32" t="s">
        <v>62</v>
      </c>
      <c r="C31" s="17" t="s">
        <v>33</v>
      </c>
      <c r="D31" s="52">
        <v>25</v>
      </c>
      <c r="E31" s="52">
        <v>22</v>
      </c>
      <c r="F31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3</v>
      </c>
      <c r="G31" s="31">
        <f>Tabela_Wydatki_miesieczne[[#This Row],[Koszt rzeczywisty]]</f>
        <v>22</v>
      </c>
    </row>
    <row r="32" spans="2:7" ht="18" customHeight="1" x14ac:dyDescent="0.2">
      <c r="B32" s="32" t="s">
        <v>63</v>
      </c>
      <c r="C32" s="17" t="s">
        <v>33</v>
      </c>
      <c r="D32" s="52">
        <v>25</v>
      </c>
      <c r="E32" s="52">
        <v>26</v>
      </c>
      <c r="F32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-1</v>
      </c>
      <c r="G32" s="31">
        <f>Tabela_Wydatki_miesieczne[[#This Row],[Koszt rzeczywisty]]</f>
        <v>26</v>
      </c>
    </row>
    <row r="33" spans="2:7" ht="18" customHeight="1" x14ac:dyDescent="0.2">
      <c r="B33" s="32" t="s">
        <v>64</v>
      </c>
      <c r="C33" s="17" t="s">
        <v>34</v>
      </c>
      <c r="D33" s="52">
        <v>400</v>
      </c>
      <c r="E33" s="52">
        <v>400</v>
      </c>
      <c r="F33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33" s="31">
        <f>Tabela_Wydatki_miesieczne[[#This Row],[Koszt rzeczywisty]]</f>
        <v>400</v>
      </c>
    </row>
    <row r="34" spans="2:7" ht="18" customHeight="1" x14ac:dyDescent="0.2">
      <c r="B34" s="32" t="s">
        <v>65</v>
      </c>
      <c r="C34" s="17" t="s">
        <v>34</v>
      </c>
      <c r="D34" s="52">
        <v>400</v>
      </c>
      <c r="E34" s="52">
        <v>400</v>
      </c>
      <c r="F34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34" s="31">
        <f>Tabela_Wydatki_miesieczne[[#This Row],[Koszt rzeczywisty]]</f>
        <v>400</v>
      </c>
    </row>
    <row r="35" spans="2:7" ht="18" customHeight="1" x14ac:dyDescent="0.2">
      <c r="B35" s="32" t="s">
        <v>66</v>
      </c>
      <c r="C35" s="17" t="s">
        <v>34</v>
      </c>
      <c r="D35" s="52">
        <v>100</v>
      </c>
      <c r="E35" s="52">
        <v>100</v>
      </c>
      <c r="F35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35" s="31">
        <f>Tabela_Wydatki_miesieczne[[#This Row],[Koszt rzeczywisty]]</f>
        <v>100</v>
      </c>
    </row>
    <row r="36" spans="2:7" ht="18" customHeight="1" x14ac:dyDescent="0.2">
      <c r="B36" s="32" t="s">
        <v>67</v>
      </c>
      <c r="C36" s="17" t="s">
        <v>35</v>
      </c>
      <c r="D36" s="52">
        <v>200</v>
      </c>
      <c r="E36" s="52">
        <v>200</v>
      </c>
      <c r="F36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36" s="31">
        <f>Tabela_Wydatki_miesieczne[[#This Row],[Koszt rzeczywisty]]</f>
        <v>200</v>
      </c>
    </row>
    <row r="37" spans="2:7" ht="18" customHeight="1" x14ac:dyDescent="0.2">
      <c r="B37" s="32" t="s">
        <v>68</v>
      </c>
      <c r="C37" s="17" t="s">
        <v>35</v>
      </c>
      <c r="D37" s="52"/>
      <c r="E37" s="52"/>
      <c r="F37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37" s="31">
        <f>Tabela_Wydatki_miesieczne[[#This Row],[Koszt rzeczywisty]]</f>
        <v>0</v>
      </c>
    </row>
    <row r="38" spans="2:7" ht="18" customHeight="1" x14ac:dyDescent="0.2">
      <c r="B38" s="32" t="s">
        <v>69</v>
      </c>
      <c r="C38" s="17" t="s">
        <v>35</v>
      </c>
      <c r="D38" s="52"/>
      <c r="E38" s="52"/>
      <c r="F38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38" s="31">
        <f>Tabela_Wydatki_miesieczne[[#This Row],[Koszt rzeczywisty]]</f>
        <v>0</v>
      </c>
    </row>
    <row r="39" spans="2:7" ht="18" customHeight="1" x14ac:dyDescent="0.2">
      <c r="B39" s="32" t="s">
        <v>70</v>
      </c>
      <c r="C39" s="17" t="s">
        <v>35</v>
      </c>
      <c r="D39" s="52"/>
      <c r="E39" s="52"/>
      <c r="F39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39" s="31">
        <f>Tabela_Wydatki_miesieczne[[#This Row],[Koszt rzeczywisty]]</f>
        <v>0</v>
      </c>
    </row>
    <row r="40" spans="2:7" ht="18" customHeight="1" x14ac:dyDescent="0.2">
      <c r="B40" s="32" t="s">
        <v>71</v>
      </c>
      <c r="C40" s="17" t="s">
        <v>35</v>
      </c>
      <c r="D40" s="52"/>
      <c r="E40" s="52"/>
      <c r="F40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0" s="31">
        <f>Tabela_Wydatki_miesieczne[[#This Row],[Koszt rzeczywisty]]</f>
        <v>0</v>
      </c>
    </row>
    <row r="41" spans="2:7" ht="18" customHeight="1" x14ac:dyDescent="0.2">
      <c r="B41" s="32" t="s">
        <v>72</v>
      </c>
      <c r="C41" s="17" t="s">
        <v>36</v>
      </c>
      <c r="D41" s="52">
        <v>150</v>
      </c>
      <c r="E41" s="52">
        <v>140</v>
      </c>
      <c r="F41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10</v>
      </c>
      <c r="G41" s="31">
        <f>Tabela_Wydatki_miesieczne[[#This Row],[Koszt rzeczywisty]]</f>
        <v>140</v>
      </c>
    </row>
    <row r="42" spans="2:7" ht="18" customHeight="1" x14ac:dyDescent="0.2">
      <c r="B42" s="32" t="s">
        <v>73</v>
      </c>
      <c r="C42" s="17" t="s">
        <v>36</v>
      </c>
      <c r="D42" s="52"/>
      <c r="E42" s="52"/>
      <c r="F42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2" s="31">
        <f>Tabela_Wydatki_miesieczne[[#This Row],[Koszt rzeczywisty]]</f>
        <v>0</v>
      </c>
    </row>
    <row r="43" spans="2:7" ht="18" customHeight="1" x14ac:dyDescent="0.2">
      <c r="B43" s="32" t="s">
        <v>74</v>
      </c>
      <c r="C43" s="17" t="s">
        <v>36</v>
      </c>
      <c r="D43" s="52"/>
      <c r="E43" s="52"/>
      <c r="F43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3" s="31">
        <f>Tabela_Wydatki_miesieczne[[#This Row],[Koszt rzeczywisty]]</f>
        <v>0</v>
      </c>
    </row>
    <row r="44" spans="2:7" ht="18" customHeight="1" x14ac:dyDescent="0.2">
      <c r="B44" s="32" t="s">
        <v>75</v>
      </c>
      <c r="C44" s="17" t="s">
        <v>36</v>
      </c>
      <c r="D44" s="52"/>
      <c r="E44" s="52"/>
      <c r="F44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4" s="31">
        <f>Tabela_Wydatki_miesieczne[[#This Row],[Koszt rzeczywisty]]</f>
        <v>0</v>
      </c>
    </row>
    <row r="45" spans="2:7" ht="18" customHeight="1" x14ac:dyDescent="0.2">
      <c r="B45" s="32" t="s">
        <v>76</v>
      </c>
      <c r="C45" s="17" t="s">
        <v>36</v>
      </c>
      <c r="D45" s="52"/>
      <c r="E45" s="52"/>
      <c r="F45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5" s="31">
        <f>Tabela_Wydatki_miesieczne[[#This Row],[Koszt rzeczywisty]]</f>
        <v>0</v>
      </c>
    </row>
    <row r="46" spans="2:7" ht="18" customHeight="1" x14ac:dyDescent="0.2">
      <c r="B46" s="32" t="s">
        <v>31</v>
      </c>
      <c r="C46" s="17" t="s">
        <v>37</v>
      </c>
      <c r="D46" s="52">
        <v>150</v>
      </c>
      <c r="E46" s="52">
        <v>75</v>
      </c>
      <c r="F46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75</v>
      </c>
      <c r="G46" s="31">
        <f>Tabela_Wydatki_miesieczne[[#This Row],[Koszt rzeczywisty]]</f>
        <v>75</v>
      </c>
    </row>
    <row r="47" spans="2:7" ht="18" customHeight="1" x14ac:dyDescent="0.2">
      <c r="B47" s="32" t="s">
        <v>77</v>
      </c>
      <c r="C47" s="17" t="s">
        <v>37</v>
      </c>
      <c r="D47" s="52">
        <v>20</v>
      </c>
      <c r="E47" s="52">
        <v>25</v>
      </c>
      <c r="F47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-5</v>
      </c>
      <c r="G47" s="31">
        <f>Tabela_Wydatki_miesieczne[[#This Row],[Koszt rzeczywisty]]</f>
        <v>25</v>
      </c>
    </row>
    <row r="48" spans="2:7" ht="18" customHeight="1" x14ac:dyDescent="0.2">
      <c r="B48" s="32" t="s">
        <v>76</v>
      </c>
      <c r="C48" s="17" t="s">
        <v>37</v>
      </c>
      <c r="D48" s="52"/>
      <c r="E48" s="52"/>
      <c r="F48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8" s="31">
        <f>Tabela_Wydatki_miesieczne[[#This Row],[Koszt rzeczywisty]]</f>
        <v>0</v>
      </c>
    </row>
    <row r="49" spans="2:7" ht="18" customHeight="1" x14ac:dyDescent="0.2">
      <c r="B49" s="32" t="s">
        <v>78</v>
      </c>
      <c r="C49" s="17" t="s">
        <v>37</v>
      </c>
      <c r="D49" s="52"/>
      <c r="E49" s="52"/>
      <c r="F49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49" s="31">
        <f>Tabela_Wydatki_miesieczne[[#This Row],[Koszt rzeczywisty]]</f>
        <v>0</v>
      </c>
    </row>
    <row r="50" spans="2:7" ht="18" customHeight="1" x14ac:dyDescent="0.2">
      <c r="B50" s="32" t="s">
        <v>41</v>
      </c>
      <c r="C50" s="17" t="s">
        <v>40</v>
      </c>
      <c r="D50" s="52">
        <v>200</v>
      </c>
      <c r="E50" s="52">
        <v>200</v>
      </c>
      <c r="F50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50" s="31">
        <f>Tabela_Wydatki_miesieczne[[#This Row],[Koszt rzeczywisty]]</f>
        <v>200</v>
      </c>
    </row>
    <row r="51" spans="2:7" ht="18" customHeight="1" x14ac:dyDescent="0.2">
      <c r="B51" s="32" t="s">
        <v>42</v>
      </c>
      <c r="C51" s="17" t="s">
        <v>40</v>
      </c>
      <c r="D51" s="52"/>
      <c r="E51" s="52"/>
      <c r="F51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51" s="31">
        <f>Tabela_Wydatki_miesieczne[[#This Row],[Koszt rzeczywisty]]</f>
        <v>0</v>
      </c>
    </row>
    <row r="52" spans="2:7" ht="18" customHeight="1" x14ac:dyDescent="0.2">
      <c r="B52" s="32" t="s">
        <v>79</v>
      </c>
      <c r="C52" s="17" t="s">
        <v>38</v>
      </c>
      <c r="D52" s="52">
        <v>300</v>
      </c>
      <c r="E52" s="52">
        <v>300</v>
      </c>
      <c r="F52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52" s="31">
        <f>Tabela_Wydatki_miesieczne[[#This Row],[Koszt rzeczywisty]]</f>
        <v>300</v>
      </c>
    </row>
    <row r="53" spans="2:7" ht="18" customHeight="1" x14ac:dyDescent="0.2">
      <c r="B53" s="32" t="s">
        <v>80</v>
      </c>
      <c r="C53" s="17" t="s">
        <v>38</v>
      </c>
      <c r="D53" s="52"/>
      <c r="E53" s="52"/>
      <c r="F53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53" s="31">
        <f>Tabela_Wydatki_miesieczne[[#This Row],[Koszt rzeczywisty]]</f>
        <v>0</v>
      </c>
    </row>
    <row r="54" spans="2:7" ht="18" customHeight="1" x14ac:dyDescent="0.2">
      <c r="B54" s="32" t="s">
        <v>81</v>
      </c>
      <c r="C54" s="17" t="s">
        <v>38</v>
      </c>
      <c r="D54" s="52"/>
      <c r="E54" s="52"/>
      <c r="F54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54" s="31">
        <f>Tabela_Wydatki_miesieczne[[#This Row],[Koszt rzeczywisty]]</f>
        <v>0</v>
      </c>
    </row>
    <row r="55" spans="2:7" ht="18" customHeight="1" x14ac:dyDescent="0.2">
      <c r="B55" s="32" t="s">
        <v>82</v>
      </c>
      <c r="C55" s="17" t="s">
        <v>39</v>
      </c>
      <c r="D55" s="52">
        <v>100</v>
      </c>
      <c r="E55" s="52">
        <v>150</v>
      </c>
      <c r="F55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-50</v>
      </c>
      <c r="G55" s="31">
        <f>Tabela_Wydatki_miesieczne[[#This Row],[Koszt rzeczywisty]]</f>
        <v>150</v>
      </c>
    </row>
    <row r="56" spans="2:7" ht="18" customHeight="1" x14ac:dyDescent="0.2">
      <c r="B56" s="32" t="s">
        <v>83</v>
      </c>
      <c r="C56" s="17" t="s">
        <v>39</v>
      </c>
      <c r="D56" s="52">
        <v>450</v>
      </c>
      <c r="E56" s="52">
        <v>400</v>
      </c>
      <c r="F56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50</v>
      </c>
      <c r="G56" s="31">
        <f>Tabela_Wydatki_miesieczne[[#This Row],[Koszt rzeczywisty]]</f>
        <v>400</v>
      </c>
    </row>
    <row r="57" spans="2:7" ht="18" customHeight="1" x14ac:dyDescent="0.2">
      <c r="B57" s="32" t="s">
        <v>34</v>
      </c>
      <c r="C57" s="17" t="s">
        <v>39</v>
      </c>
      <c r="D57" s="52">
        <v>300</v>
      </c>
      <c r="E57" s="52">
        <v>300</v>
      </c>
      <c r="F57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57" s="31">
        <f>Tabela_Wydatki_miesieczne[[#This Row],[Koszt rzeczywisty]]</f>
        <v>300</v>
      </c>
    </row>
    <row r="58" spans="2:7" ht="18" customHeight="1" x14ac:dyDescent="0.2">
      <c r="B58" s="32" t="s">
        <v>84</v>
      </c>
      <c r="C58" s="17" t="s">
        <v>39</v>
      </c>
      <c r="D58" s="52">
        <v>25</v>
      </c>
      <c r="E58" s="52">
        <v>25</v>
      </c>
      <c r="F58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58" s="31">
        <f>Tabela_Wydatki_miesieczne[[#This Row],[Koszt rzeczywisty]]</f>
        <v>25</v>
      </c>
    </row>
    <row r="59" spans="2:7" ht="18" customHeight="1" x14ac:dyDescent="0.2">
      <c r="B59" s="32" t="s">
        <v>55</v>
      </c>
      <c r="C59" s="17" t="s">
        <v>39</v>
      </c>
      <c r="D59" s="52">
        <v>100</v>
      </c>
      <c r="E59" s="52">
        <v>50</v>
      </c>
      <c r="F59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50</v>
      </c>
      <c r="G59" s="31">
        <f>Tabela_Wydatki_miesieczne[[#This Row],[Koszt rzeczywisty]]</f>
        <v>50</v>
      </c>
    </row>
    <row r="60" spans="2:7" ht="18" customHeight="1" x14ac:dyDescent="0.2">
      <c r="B60" s="32" t="s">
        <v>85</v>
      </c>
      <c r="C60" s="17" t="s">
        <v>39</v>
      </c>
      <c r="D60" s="52"/>
      <c r="E60" s="52"/>
      <c r="F60" s="53" t="str">
        <f>IF(OR(Tabela_Wydatki_miesieczne[[#This Row],[Koszt planowany]]="",Tabela_Wydatki_miesieczne[[#This Row],[Koszt rzeczywisty]]=""),"",Tabela_Wydatki_miesieczne[[#This Row],[Koszt planowany]]-Tabela_Wydatki_miesieczne[[#This Row],[Koszt rzeczywisty]])</f>
        <v/>
      </c>
      <c r="G60" s="31">
        <f>Tabela_Wydatki_miesieczne[[#This Row],[Koszt rzeczywisty]]</f>
        <v>0</v>
      </c>
    </row>
    <row r="61" spans="2:7" ht="18" customHeight="1" x14ac:dyDescent="0.2">
      <c r="B61" s="32" t="s">
        <v>86</v>
      </c>
      <c r="C61" s="17" t="s">
        <v>39</v>
      </c>
      <c r="D61" s="52">
        <v>450</v>
      </c>
      <c r="E61" s="52">
        <v>450</v>
      </c>
      <c r="F61" s="53">
        <f>IF(OR(Tabela_Wydatki_miesieczne[[#This Row],[Koszt planowany]]="",Tabela_Wydatki_miesieczne[[#This Row],[Koszt rzeczywisty]]=""),"",Tabela_Wydatki_miesieczne[[#This Row],[Koszt planowany]]-Tabela_Wydatki_miesieczne[[#This Row],[Koszt rzeczywisty]])</f>
        <v>0</v>
      </c>
      <c r="G61" s="31">
        <f>Tabela_Wydatki_miesieczne[[#This Row],[Koszt rzeczywisty]]</f>
        <v>450</v>
      </c>
    </row>
  </sheetData>
  <conditionalFormatting sqref="G3:G61">
    <cfRule type="dataBar" priority="7">
      <dataBar showValue="0"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{AC984355-00B8-4B76-BAF8-E383A62358A4}</x14:id>
        </ext>
      </extLst>
    </cfRule>
  </conditionalFormatting>
  <conditionalFormatting sqref="F3:F61">
    <cfRule type="cellIs" dxfId="205" priority="1" operator="lessThan">
      <formula>0</formula>
    </cfRule>
  </conditionalFormatting>
  <dataValidations count="2">
    <dataValidation type="list" allowBlank="1" showInputMessage="1" showErrorMessage="1" errorTitle="Nieprawidłowa kategoria" error="Aby dodać nową kategorię, przejdź do tabeli Lista kategorii na karcie Dodatkowe dane." sqref="C3:C61" xr:uid="{00000000-0002-0000-0200-000000000000}">
      <formula1>Kategorie_listy</formula1>
    </dataValidation>
    <dataValidation allowBlank="1" showInputMessage="1" showErrorMessage="1" prompt="Wprowadź szczegółowe informacje o wydatkach miesięcznych w tabeli poniżej._x000a__x000a_Aby dodać nową kategorię, przejdź do tabeli Lista kategorii na karcie Dodatkowe dane." sqref="A1" xr:uid="{00000000-0002-0000-0200-000001000000}"/>
  </dataValidations>
  <pageMargins left="0.7" right="0.7" top="0.75" bottom="0.75" header="0.3" footer="0.3"/>
  <pageSetup paperSize="9" scale="71" fitToHeight="1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984355-00B8-4B76-BAF8-E383A6235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1"/>
  <sheetViews>
    <sheetView showGridLines="0" zoomScaleNormal="100" workbookViewId="0"/>
  </sheetViews>
  <sheetFormatPr defaultColWidth="9" defaultRowHeight="12" x14ac:dyDescent="0.2"/>
  <cols>
    <col min="1" max="1" width="1.875" style="20" customWidth="1"/>
    <col min="2" max="2" width="28.625" style="20" customWidth="1"/>
    <col min="3" max="3" width="15.75" style="23" customWidth="1"/>
    <col min="4" max="4" width="2.625" style="20" customWidth="1"/>
    <col min="5" max="5" width="38.875" style="20" customWidth="1"/>
    <col min="6" max="6" width="1.875" style="20" customWidth="1"/>
    <col min="7" max="16384" width="9" style="20"/>
  </cols>
  <sheetData>
    <row r="1" spans="2:6" s="24" customFormat="1" ht="105.95" customHeight="1" x14ac:dyDescent="0.2">
      <c r="C1" s="25"/>
      <c r="F1" s="26" t="s">
        <v>16</v>
      </c>
    </row>
    <row r="2" spans="2:6" s="24" customFormat="1" ht="45" customHeight="1" x14ac:dyDescent="0.35">
      <c r="B2" s="13" t="s">
        <v>91</v>
      </c>
      <c r="C2" s="14"/>
      <c r="D2" s="15"/>
      <c r="E2" s="13" t="s">
        <v>93</v>
      </c>
    </row>
    <row r="3" spans="2:6" s="27" customFormat="1" ht="12.75" x14ac:dyDescent="0.2">
      <c r="C3" s="29"/>
    </row>
    <row r="4" spans="2:6" s="28" customFormat="1" ht="15" x14ac:dyDescent="0.2">
      <c r="B4" s="60" t="s">
        <v>95</v>
      </c>
      <c r="C4" s="60" t="s">
        <v>92</v>
      </c>
      <c r="D4"/>
      <c r="E4" s="12" t="s">
        <v>94</v>
      </c>
    </row>
    <row r="5" spans="2:6" ht="14.25" x14ac:dyDescent="0.2">
      <c r="B5" s="18" t="s">
        <v>37</v>
      </c>
      <c r="C5" s="19">
        <v>100</v>
      </c>
      <c r="D5"/>
      <c r="E5" s="17" t="s">
        <v>18</v>
      </c>
    </row>
    <row r="6" spans="2:6" ht="14.25" x14ac:dyDescent="0.2">
      <c r="B6" s="18" t="s">
        <v>32</v>
      </c>
      <c r="C6" s="19">
        <v>125</v>
      </c>
      <c r="D6"/>
      <c r="E6" s="17" t="s">
        <v>23</v>
      </c>
    </row>
    <row r="7" spans="2:6" ht="14.25" x14ac:dyDescent="0.2">
      <c r="B7" s="18" t="s">
        <v>18</v>
      </c>
      <c r="C7" s="19">
        <v>140</v>
      </c>
      <c r="D7"/>
      <c r="E7" s="17" t="s">
        <v>31</v>
      </c>
    </row>
    <row r="8" spans="2:6" ht="14.25" x14ac:dyDescent="0.2">
      <c r="B8" s="18" t="s">
        <v>36</v>
      </c>
      <c r="C8" s="19">
        <v>140</v>
      </c>
      <c r="D8"/>
      <c r="E8" s="17" t="s">
        <v>32</v>
      </c>
    </row>
    <row r="9" spans="2:6" ht="14.25" x14ac:dyDescent="0.2">
      <c r="B9" s="18" t="s">
        <v>40</v>
      </c>
      <c r="C9" s="19">
        <v>200</v>
      </c>
      <c r="D9"/>
      <c r="E9" s="17" t="s">
        <v>33</v>
      </c>
    </row>
    <row r="10" spans="2:6" ht="14.25" x14ac:dyDescent="0.2">
      <c r="B10" s="18" t="s">
        <v>35</v>
      </c>
      <c r="C10" s="19">
        <v>200</v>
      </c>
      <c r="D10"/>
      <c r="E10" s="17" t="s">
        <v>34</v>
      </c>
    </row>
    <row r="11" spans="2:6" ht="14.25" x14ac:dyDescent="0.2">
      <c r="B11" s="18" t="s">
        <v>38</v>
      </c>
      <c r="C11" s="19">
        <v>300</v>
      </c>
      <c r="D11"/>
      <c r="E11" s="17" t="s">
        <v>35</v>
      </c>
    </row>
    <row r="12" spans="2:6" ht="14.25" x14ac:dyDescent="0.2">
      <c r="B12" s="18" t="s">
        <v>23</v>
      </c>
      <c r="C12" s="19">
        <v>358</v>
      </c>
      <c r="D12"/>
      <c r="E12" s="17" t="s">
        <v>36</v>
      </c>
    </row>
    <row r="13" spans="2:6" ht="14.25" x14ac:dyDescent="0.2">
      <c r="B13" s="18" t="s">
        <v>34</v>
      </c>
      <c r="C13" s="19">
        <v>900</v>
      </c>
      <c r="D13"/>
      <c r="E13" s="17" t="s">
        <v>37</v>
      </c>
    </row>
    <row r="14" spans="2:6" ht="14.25" x14ac:dyDescent="0.2">
      <c r="B14" s="18" t="s">
        <v>31</v>
      </c>
      <c r="C14" s="19">
        <v>1320</v>
      </c>
      <c r="D14"/>
      <c r="E14" s="17" t="s">
        <v>40</v>
      </c>
    </row>
    <row r="15" spans="2:6" ht="14.25" x14ac:dyDescent="0.2">
      <c r="B15" s="18" t="s">
        <v>39</v>
      </c>
      <c r="C15" s="19">
        <v>1375</v>
      </c>
      <c r="D15"/>
      <c r="E15" s="17" t="s">
        <v>38</v>
      </c>
    </row>
    <row r="16" spans="2:6" ht="14.25" x14ac:dyDescent="0.2">
      <c r="B16" s="18" t="s">
        <v>33</v>
      </c>
      <c r="C16" s="19">
        <v>2702</v>
      </c>
      <c r="D16"/>
      <c r="E16" s="17" t="s">
        <v>39</v>
      </c>
    </row>
    <row r="17" spans="2:5" ht="14.25" x14ac:dyDescent="0.2">
      <c r="B17" s="21" t="s">
        <v>43</v>
      </c>
      <c r="C17" s="22">
        <v>7860</v>
      </c>
      <c r="D17"/>
      <c r="E17" s="17"/>
    </row>
    <row r="18" spans="2:5" ht="14.25" x14ac:dyDescent="0.2">
      <c r="B18"/>
      <c r="C18"/>
      <c r="D18"/>
    </row>
    <row r="19" spans="2:5" ht="14.25" x14ac:dyDescent="0.2">
      <c r="B19"/>
      <c r="C19"/>
      <c r="D19"/>
    </row>
    <row r="20" spans="2:5" ht="14.25" x14ac:dyDescent="0.2">
      <c r="B20"/>
      <c r="C20"/>
      <c r="D20"/>
    </row>
    <row r="21" spans="2:5" ht="14.25" x14ac:dyDescent="0.2">
      <c r="B21"/>
      <c r="C21"/>
      <c r="D21"/>
    </row>
  </sheetData>
  <dataValidations count="1">
    <dataValidation allowBlank="1" showInputMessage="1" showErrorMessage="1" prompt="Tabela przestawna dla wykresu budżetu kontroluje wykres na karcie Przegląd budżetu._x000a__x000a_Tabela Lista kategorii kontroluje kategorie dostępne na karcie Wydatki miesięczne." sqref="A1" xr:uid="{00000000-0002-0000-0300-000000000000}"/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6911D6A-8F6B-4692-8CAA-E9598A55593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AEE6FA14-91FC-4E02-B86C-1384BE8B2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8E1F75E-A9DA-442F-A3BF-E201FE64AF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TM78582910</ap:Template>
  <ap:DocSecurity>0</ap:DocSecurity>
  <ap:ScaleCrop>false</ap:ScaleCrop>
  <ap:HeadingPairs>
    <vt:vector baseType="variant" size="4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ap:HeadingPairs>
  <ap:TitlesOfParts>
    <vt:vector baseType="lpstr" size="10">
      <vt:lpstr>Przegląd budżetu</vt:lpstr>
      <vt:lpstr>Podsumowanie budżetu</vt:lpstr>
      <vt:lpstr>Wydatki miesięczne</vt:lpstr>
      <vt:lpstr>Dodatkowe dane</vt:lpstr>
      <vt:lpstr>Kategorie_listy</vt:lpstr>
      <vt:lpstr>Przewidywane_wydatki</vt:lpstr>
      <vt:lpstr>Przewidywany_przychód</vt:lpstr>
      <vt:lpstr>Rzeczywiste_wydatki</vt:lpstr>
      <vt:lpstr>Rzeczywisty_przychód</vt:lpstr>
      <vt:lpstr>'Wydatki miesięczne'!Tytuły_wydruku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2021-12-13T17:44:49Z</dcterms:created>
  <dcterms:modified xsi:type="dcterms:W3CDTF">2022-02-25T05:50:06Z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