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filterPrivacy="1" codeName="ThisWorkbook" autoCompressPictures="0"/>
  <xr:revisionPtr revIDLastSave="0" documentId="13_ncr:1_{F9F36D40-82E3-4525-AF55-FFEE492F3878}" xr6:coauthVersionLast="45" xr6:coauthVersionMax="45" xr10:uidLastSave="{00000000-0000-0000-0000-000000000000}"/>
  <bookViews>
    <workbookView xWindow="-120" yWindow="-120" windowWidth="29040" windowHeight="17640" tabRatio="788" xr2:uid="{00000000-000D-0000-FFFF-FFFF00000000}"/>
  </bookViews>
  <sheets>
    <sheet name="Styczeń" sheetId="14" r:id="rId1"/>
    <sheet name="Luty" sheetId="15" r:id="rId2"/>
    <sheet name="Marzec" sheetId="16" r:id="rId3"/>
    <sheet name="Kwiecień" sheetId="17" r:id="rId4"/>
    <sheet name="Maj" sheetId="18" r:id="rId5"/>
    <sheet name="Czerwiec" sheetId="19" r:id="rId6"/>
    <sheet name="Lipiec" sheetId="20" r:id="rId7"/>
    <sheet name="Sierpień" sheetId="21" r:id="rId8"/>
    <sheet name="Wrzesień" sheetId="22" r:id="rId9"/>
    <sheet name="Październik" sheetId="23" r:id="rId10"/>
    <sheet name="Listopad" sheetId="24" r:id="rId11"/>
    <sheet name="Grudzień" sheetId="25" r:id="rId12"/>
  </sheets>
  <definedNames>
    <definedName name="Dni_i_tygodnie">{0,1,2,3,4,5,6} + {0;1;2;3;4;5}*7</definedName>
    <definedName name="Obszar_tytułów_kolumn1..H12.1">Styczeń!$B$3</definedName>
    <definedName name="Obszar_tytułów_kolumn1..H12.10">Październik!$B$3</definedName>
    <definedName name="Obszar_tytułów_kolumn1..H12.11">Listopad!$B$3</definedName>
    <definedName name="Obszar_tytułów_kolumn1..H12.12">Grudzień!$B$3</definedName>
    <definedName name="Obszar_tytułów_kolumn1..H12.2">Luty!$B$3</definedName>
    <definedName name="Obszar_tytułów_kolumn1..H12.3">Marzec!$B$3</definedName>
    <definedName name="Obszar_tytułów_kolumn1..H12.4">Kwiecień!$B$3</definedName>
    <definedName name="Obszar_tytułów_kolumn1..H12.5">Maj!$B$3</definedName>
    <definedName name="Obszar_tytułów_kolumn1..H12.6">Czerwiec!$B$3</definedName>
    <definedName name="Obszar_tytułów_kolumn1..H12.7">Lipiec!$B$3</definedName>
    <definedName name="Obszar_tytułów_kolumn1..H12.8">Sierpień!$B$3</definedName>
    <definedName name="Obszar_tytułów_kolumn1..H12.9">Wrzesień!$B$3</definedName>
    <definedName name="Obszar_tytułów_kolumn2..C14.1">Styczeń!$B$3</definedName>
    <definedName name="Obszar_tytułów_kolumn2..C14.10">Październik!$B$3</definedName>
    <definedName name="Obszar_tytułów_kolumn2..C14.11">Listopad!$B$3</definedName>
    <definedName name="Obszar_tytułów_kolumn2..C14.12">Grudzień!$B$3</definedName>
    <definedName name="Obszar_tytułów_kolumn2..C14.2">Luty!$B$3</definedName>
    <definedName name="Obszar_tytułów_kolumn2..C14.3">Marzec!$B$3</definedName>
    <definedName name="Obszar_tytułów_kolumn2..C14.4">Kwiecień!$B$3</definedName>
    <definedName name="Obszar_tytułów_kolumn2..C14.5">Maj!$B$3</definedName>
    <definedName name="Obszar_tytułów_kolumn2..C14.6">Czerwiec!$B$3</definedName>
    <definedName name="Obszar_tytułów_kolumn2..C14.7">Lipiec!$B$3</definedName>
    <definedName name="Obszar_tytułów_kolumn2..C14.8">Sierpień!$B$3</definedName>
    <definedName name="Obszar_tytułów_kolumn2..C14.9">Wrzesień!$B$3</definedName>
    <definedName name="Początek_tygodnia">Styczeń!$L$5</definedName>
    <definedName name="_xlnm.Print_Area" localSheetId="5">Czerwiec!$A:$I</definedName>
    <definedName name="_xlnm.Print_Area" localSheetId="11">Grudzień!$A:$I</definedName>
    <definedName name="_xlnm.Print_Area" localSheetId="3">Kwiecień!$A:$I</definedName>
    <definedName name="_xlnm.Print_Area" localSheetId="6">Lipiec!$A:$I</definedName>
    <definedName name="_xlnm.Print_Area" localSheetId="10">Listopad!$A:$I</definedName>
    <definedName name="_xlnm.Print_Area" localSheetId="1">Luty!$A:$I</definedName>
    <definedName name="_xlnm.Print_Area" localSheetId="4">Maj!$A:$I</definedName>
    <definedName name="_xlnm.Print_Area" localSheetId="2">Marzec!$A:$I</definedName>
    <definedName name="_xlnm.Print_Area" localSheetId="9">Październik!$A:$I</definedName>
    <definedName name="_xlnm.Print_Area" localSheetId="7">Sierpień!$A:$I</definedName>
    <definedName name="_xlnm.Print_Area" localSheetId="0">Styczeń!$A:$I</definedName>
    <definedName name="_xlnm.Print_Area" localSheetId="8">Wrzesień!$A:$I</definedName>
    <definedName name="Rok_kalendarzowy">Styczeń!$K$5</definedName>
    <definedName name="Wiersz_Tytuł_Region1..K3">Styczeń!$K$4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B14" i="24"/>
  <c r="B14" i="24" a="1"/>
  <c r="C14" i="24" s="1"/>
  <c r="H12" i="24"/>
  <c r="F12" i="24"/>
  <c r="D12" i="24"/>
  <c r="B12" i="24"/>
  <c r="B12" i="24" a="1"/>
  <c r="G12" i="24" s="1"/>
  <c r="H10" i="24"/>
  <c r="F10" i="24"/>
  <c r="D10" i="24"/>
  <c r="B10" i="24"/>
  <c r="B10" i="24" a="1"/>
  <c r="G10" i="24" s="1"/>
  <c r="H8" i="24"/>
  <c r="F8" i="24"/>
  <c r="D8" i="24"/>
  <c r="B8" i="24"/>
  <c r="B8" i="24" a="1"/>
  <c r="G8" i="24" s="1"/>
  <c r="H6" i="24"/>
  <c r="F6" i="24"/>
  <c r="D6" i="24"/>
  <c r="B6" i="24"/>
  <c r="B6" i="24" a="1"/>
  <c r="G6" i="24" s="1"/>
  <c r="H4" i="24"/>
  <c r="F4" i="24"/>
  <c r="D4" i="24"/>
  <c r="B4" i="24"/>
  <c r="B4" i="24" a="1"/>
  <c r="G4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/>
  <c r="B14" i="22" a="1"/>
  <c r="C14" i="22" s="1"/>
  <c r="H12" i="22"/>
  <c r="F12" i="22"/>
  <c r="D12" i="22"/>
  <c r="B12" i="22"/>
  <c r="B12" i="22" a="1"/>
  <c r="G12" i="22" s="1"/>
  <c r="H10" i="22"/>
  <c r="F10" i="22"/>
  <c r="D10" i="22"/>
  <c r="B10" i="22"/>
  <c r="B10" i="22" a="1"/>
  <c r="G10" i="22" s="1"/>
  <c r="H8" i="22"/>
  <c r="F8" i="22"/>
  <c r="D8" i="22"/>
  <c r="B8" i="22"/>
  <c r="B8" i="22" a="1"/>
  <c r="G8" i="22" s="1"/>
  <c r="H6" i="22"/>
  <c r="F6" i="22"/>
  <c r="D6" i="22"/>
  <c r="B6" i="22"/>
  <c r="B6" i="22" a="1"/>
  <c r="G6" i="22" s="1"/>
  <c r="H4" i="22"/>
  <c r="F4" i="22"/>
  <c r="D4" i="22"/>
  <c r="B4" i="22"/>
  <c r="B4" i="22" a="1"/>
  <c r="G4" i="22" s="1"/>
  <c r="C14" i="21"/>
  <c r="B14" i="21" a="1"/>
  <c r="B14" i="21" s="1"/>
  <c r="G12" i="21"/>
  <c r="C12" i="21"/>
  <c r="B12" i="21" a="1"/>
  <c r="B10" i="21" a="1"/>
  <c r="B8" i="21" a="1"/>
  <c r="B6" i="21" a="1"/>
  <c r="H6" i="21" s="1"/>
  <c r="B4" i="21" a="1"/>
  <c r="H4" i="21" s="1"/>
  <c r="B14" i="20"/>
  <c r="B14" i="20" a="1"/>
  <c r="C14" i="20" s="1"/>
  <c r="H12" i="20"/>
  <c r="F12" i="20"/>
  <c r="D12" i="20"/>
  <c r="B12" i="20"/>
  <c r="B12" i="20" a="1"/>
  <c r="G12" i="20" s="1"/>
  <c r="H10" i="20"/>
  <c r="F10" i="20"/>
  <c r="D10" i="20"/>
  <c r="B10" i="20"/>
  <c r="B10" i="20" a="1"/>
  <c r="G10" i="20" s="1"/>
  <c r="B8" i="20" a="1"/>
  <c r="G8" i="20" s="1"/>
  <c r="B6" i="20" a="1"/>
  <c r="G6" i="20" s="1"/>
  <c r="B4" i="20" a="1"/>
  <c r="G4" i="20" s="1"/>
  <c r="B14" i="19"/>
  <c r="B14" i="19" a="1"/>
  <c r="C14" i="19" s="1"/>
  <c r="H12" i="19"/>
  <c r="F12" i="19"/>
  <c r="D12" i="19"/>
  <c r="B12" i="19"/>
  <c r="B12" i="19" a="1"/>
  <c r="G12" i="19" s="1"/>
  <c r="B10" i="19" a="1"/>
  <c r="H10" i="19" s="1"/>
  <c r="B8" i="19" a="1"/>
  <c r="H8" i="19" s="1"/>
  <c r="B6" i="19" a="1"/>
  <c r="H6" i="19" s="1"/>
  <c r="B4" i="19" a="1"/>
  <c r="H4" i="19" s="1"/>
  <c r="B14" i="18"/>
  <c r="B14" i="18" a="1"/>
  <c r="C14" i="18" s="1"/>
  <c r="H12" i="18"/>
  <c r="F12" i="18"/>
  <c r="D12" i="18"/>
  <c r="B12" i="18"/>
  <c r="B12" i="18" a="1"/>
  <c r="G12" i="18" s="1"/>
  <c r="H10" i="18"/>
  <c r="F10" i="18"/>
  <c r="D10" i="18"/>
  <c r="B10" i="18"/>
  <c r="B10" i="18" a="1"/>
  <c r="G10" i="18" s="1"/>
  <c r="B8" i="18" a="1"/>
  <c r="G8" i="18" s="1"/>
  <c r="B6" i="18" a="1"/>
  <c r="G6" i="18" s="1"/>
  <c r="B4" i="18" a="1"/>
  <c r="G4" i="18" s="1"/>
  <c r="B14" i="17"/>
  <c r="B14" i="17" a="1"/>
  <c r="C14" i="17" s="1"/>
  <c r="H12" i="17"/>
  <c r="F12" i="17"/>
  <c r="D12" i="17"/>
  <c r="B12" i="17"/>
  <c r="B12" i="17" a="1"/>
  <c r="G12" i="17" s="1"/>
  <c r="B10" i="17" a="1"/>
  <c r="H10" i="17" s="1"/>
  <c r="B8" i="17" a="1"/>
  <c r="H8" i="17" s="1"/>
  <c r="B6" i="17" a="1"/>
  <c r="H6" i="17" s="1"/>
  <c r="B4" i="17" a="1"/>
  <c r="H4" i="17" s="1"/>
  <c r="B14" i="16"/>
  <c r="B14" i="16" a="1"/>
  <c r="C14" i="16" s="1"/>
  <c r="H12" i="16"/>
  <c r="F12" i="16"/>
  <c r="D12" i="16"/>
  <c r="B12" i="16"/>
  <c r="B12" i="16" a="1"/>
  <c r="G12" i="16" s="1"/>
  <c r="H10" i="16"/>
  <c r="F10" i="16"/>
  <c r="D10" i="16"/>
  <c r="B10" i="16"/>
  <c r="B10" i="16" a="1"/>
  <c r="G10" i="16" s="1"/>
  <c r="B8" i="16" a="1"/>
  <c r="G8" i="16" s="1"/>
  <c r="B6" i="16" a="1"/>
  <c r="H6" i="16" s="1"/>
  <c r="B4" i="16" a="1"/>
  <c r="H4" i="16" s="1"/>
  <c r="B14" i="15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B14" i="14"/>
  <c r="B14" i="14" a="1"/>
  <c r="C14" i="14" s="1"/>
  <c r="H12" i="14"/>
  <c r="F12" i="14"/>
  <c r="D12" i="14"/>
  <c r="B12" i="14"/>
  <c r="B12" i="14" a="1"/>
  <c r="G12" i="14" s="1"/>
  <c r="H10" i="14"/>
  <c r="F10" i="14"/>
  <c r="D10" i="14"/>
  <c r="B10" i="14"/>
  <c r="B10" i="14" a="1"/>
  <c r="G10" i="14" s="1"/>
  <c r="H8" i="14"/>
  <c r="F8" i="14"/>
  <c r="D8" i="14"/>
  <c r="B8" i="14"/>
  <c r="B8" i="14" a="1"/>
  <c r="G8" i="14" s="1"/>
  <c r="H6" i="14"/>
  <c r="F6" i="14"/>
  <c r="D6" i="14"/>
  <c r="B6" i="14"/>
  <c r="B6" i="14" a="1"/>
  <c r="G6" i="14" s="1"/>
  <c r="B4" i="14" a="1"/>
  <c r="H4" i="14" s="1"/>
  <c r="C4" i="14" l="1"/>
  <c r="E4" i="14"/>
  <c r="G4" i="14"/>
  <c r="C6" i="14"/>
  <c r="E6" i="14"/>
  <c r="C8" i="14"/>
  <c r="E8" i="14"/>
  <c r="C10" i="14"/>
  <c r="E10" i="14"/>
  <c r="C12" i="14"/>
  <c r="E12" i="14"/>
  <c r="B4" i="15"/>
  <c r="D4" i="15"/>
  <c r="F4" i="15"/>
  <c r="H4" i="15"/>
  <c r="B6" i="15"/>
  <c r="D6" i="15"/>
  <c r="F6" i="15"/>
  <c r="H6" i="15"/>
  <c r="B8" i="15"/>
  <c r="D8" i="15"/>
  <c r="F8" i="15"/>
  <c r="H8" i="15"/>
  <c r="B10" i="15"/>
  <c r="D10" i="15"/>
  <c r="F10" i="15"/>
  <c r="H10" i="15"/>
  <c r="B12" i="15"/>
  <c r="D12" i="15"/>
  <c r="F12" i="15"/>
  <c r="H12" i="15"/>
  <c r="B14" i="15"/>
  <c r="C4" i="16"/>
  <c r="E4" i="16"/>
  <c r="G4" i="16"/>
  <c r="C6" i="16"/>
  <c r="E6" i="16"/>
  <c r="G6" i="16"/>
  <c r="C8" i="16"/>
  <c r="E8" i="16"/>
  <c r="H8" i="16"/>
  <c r="B4" i="14"/>
  <c r="D4" i="14"/>
  <c r="F4" i="14"/>
  <c r="C4" i="15"/>
  <c r="E4" i="15"/>
  <c r="C6" i="15"/>
  <c r="E6" i="15"/>
  <c r="C8" i="15"/>
  <c r="E8" i="15"/>
  <c r="C10" i="15"/>
  <c r="E10" i="15"/>
  <c r="C12" i="15"/>
  <c r="E12" i="15"/>
  <c r="B4" i="16"/>
  <c r="D4" i="16"/>
  <c r="F4" i="16"/>
  <c r="B6" i="16"/>
  <c r="D6" i="16"/>
  <c r="F6" i="16"/>
  <c r="B8" i="16"/>
  <c r="D8" i="16"/>
  <c r="F8" i="16"/>
  <c r="C4" i="17"/>
  <c r="E4" i="17"/>
  <c r="G4" i="17"/>
  <c r="C6" i="17"/>
  <c r="E6" i="17"/>
  <c r="G6" i="17"/>
  <c r="C8" i="17"/>
  <c r="E8" i="17"/>
  <c r="G8" i="17"/>
  <c r="C10" i="17"/>
  <c r="E10" i="17"/>
  <c r="G10" i="17"/>
  <c r="C12" i="17"/>
  <c r="E12" i="17"/>
  <c r="B4" i="18"/>
  <c r="D4" i="18"/>
  <c r="F4" i="18"/>
  <c r="H4" i="18"/>
  <c r="B6" i="18"/>
  <c r="D6" i="18"/>
  <c r="F6" i="18"/>
  <c r="H6" i="18"/>
  <c r="B8" i="18"/>
  <c r="D8" i="18"/>
  <c r="F8" i="18"/>
  <c r="H8" i="18"/>
  <c r="C4" i="19"/>
  <c r="E4" i="19"/>
  <c r="G4" i="19"/>
  <c r="C6" i="19"/>
  <c r="E6" i="19"/>
  <c r="G6" i="19"/>
  <c r="C8" i="19"/>
  <c r="E8" i="19"/>
  <c r="G8" i="19"/>
  <c r="C10" i="19"/>
  <c r="E10" i="19"/>
  <c r="G10" i="19"/>
  <c r="C12" i="19"/>
  <c r="E12" i="19"/>
  <c r="B4" i="20"/>
  <c r="D4" i="20"/>
  <c r="F4" i="20"/>
  <c r="H4" i="20"/>
  <c r="B6" i="20"/>
  <c r="D6" i="20"/>
  <c r="F6" i="20"/>
  <c r="H6" i="20"/>
  <c r="B8" i="20"/>
  <c r="D8" i="20"/>
  <c r="F8" i="20"/>
  <c r="H8" i="20"/>
  <c r="C4" i="21"/>
  <c r="E4" i="21"/>
  <c r="G4" i="21"/>
  <c r="C6" i="21"/>
  <c r="E6" i="21"/>
  <c r="G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10" i="16"/>
  <c r="E10" i="16"/>
  <c r="C12" i="16"/>
  <c r="E12" i="16"/>
  <c r="B4" i="17"/>
  <c r="D4" i="17"/>
  <c r="F4" i="17"/>
  <c r="B6" i="17"/>
  <c r="D6" i="17"/>
  <c r="F6" i="17"/>
  <c r="B8" i="17"/>
  <c r="D8" i="17"/>
  <c r="F8" i="17"/>
  <c r="B10" i="17"/>
  <c r="D10" i="17"/>
  <c r="F10" i="17"/>
  <c r="C4" i="18"/>
  <c r="E4" i="18"/>
  <c r="C6" i="18"/>
  <c r="E6" i="18"/>
  <c r="C8" i="18"/>
  <c r="E8" i="18"/>
  <c r="C10" i="18"/>
  <c r="E10" i="18"/>
  <c r="C12" i="18"/>
  <c r="E12" i="18"/>
  <c r="B4" i="19"/>
  <c r="D4" i="19"/>
  <c r="F4" i="19"/>
  <c r="B6" i="19"/>
  <c r="D6" i="19"/>
  <c r="F6" i="19"/>
  <c r="B8" i="19"/>
  <c r="D8" i="19"/>
  <c r="F8" i="19"/>
  <c r="B10" i="19"/>
  <c r="D10" i="19"/>
  <c r="F10" i="19"/>
  <c r="C4" i="20"/>
  <c r="E4" i="20"/>
  <c r="C6" i="20"/>
  <c r="E6" i="20"/>
  <c r="C8" i="20"/>
  <c r="E8" i="20"/>
  <c r="C10" i="20"/>
  <c r="E10" i="20"/>
  <c r="C12" i="20"/>
  <c r="E12" i="20"/>
  <c r="B4" i="21"/>
  <c r="D4" i="21"/>
  <c r="F4" i="21"/>
  <c r="B6" i="21"/>
  <c r="D6" i="21"/>
  <c r="F6" i="21"/>
  <c r="B8" i="21"/>
  <c r="D8" i="21"/>
  <c r="G8" i="21"/>
  <c r="C10" i="21"/>
  <c r="G10" i="21"/>
  <c r="G4" i="23"/>
  <c r="E4" i="23"/>
  <c r="C4" i="23"/>
  <c r="H4" i="23"/>
  <c r="F4" i="23"/>
  <c r="D4" i="23"/>
  <c r="B4" i="23"/>
  <c r="C4" i="22"/>
  <c r="E4" i="22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E4" i="24"/>
  <c r="C6" i="24"/>
  <c r="E6" i="24"/>
  <c r="C8" i="24"/>
  <c r="E8" i="24"/>
  <c r="C10" i="24"/>
  <c r="E10" i="24"/>
  <c r="C12" i="24"/>
  <c r="E12" i="24"/>
  <c r="B4" i="25"/>
  <c r="D4" i="25"/>
  <c r="F4" i="25"/>
  <c r="H4" i="25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E4" i="25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C3" i="25"/>
  <c r="E3" i="25"/>
  <c r="D3" i="24"/>
  <c r="F3" i="24"/>
  <c r="H3" i="24"/>
  <c r="C3" i="24"/>
  <c r="E3" i="24"/>
  <c r="D3" i="23"/>
  <c r="F3" i="23"/>
  <c r="H3" i="23"/>
  <c r="C3" i="23"/>
  <c r="E3" i="23"/>
  <c r="C3" i="22"/>
  <c r="E3" i="22"/>
  <c r="G3" i="22"/>
  <c r="D3" i="22"/>
  <c r="F3" i="22"/>
  <c r="D3" i="21"/>
  <c r="F3" i="21"/>
  <c r="H3" i="21"/>
  <c r="C3" i="21"/>
  <c r="E3" i="21"/>
  <c r="C3" i="20"/>
  <c r="G3" i="20"/>
  <c r="D3" i="20"/>
  <c r="F3" i="20"/>
  <c r="H3" i="20"/>
  <c r="C3" i="19"/>
  <c r="E3" i="19"/>
  <c r="G3" i="19"/>
  <c r="D3" i="19"/>
  <c r="F3" i="19"/>
  <c r="C3" i="18"/>
  <c r="E3" i="18"/>
  <c r="C3" i="17"/>
  <c r="E3" i="17"/>
  <c r="G3" i="17"/>
  <c r="D3" i="17"/>
  <c r="F3" i="17"/>
  <c r="C3" i="16"/>
  <c r="E3" i="16"/>
  <c r="G3" i="16"/>
  <c r="D3" i="16"/>
  <c r="F3" i="16"/>
  <c r="C3" i="15"/>
  <c r="E3" i="15"/>
  <c r="G3" i="15"/>
  <c r="D3" i="15"/>
  <c r="F3" i="15"/>
  <c r="B3" i="14"/>
  <c r="G3" i="14" l="1"/>
  <c r="E3" i="14"/>
  <c r="C3" i="14"/>
  <c r="H3" i="14"/>
  <c r="F3" i="14"/>
  <c r="D3" i="14"/>
</calcChain>
</file>

<file path=xl/sharedStrings.xml><?xml version="1.0" encoding="utf-8"?>
<sst xmlns="http://schemas.openxmlformats.org/spreadsheetml/2006/main" count="28" uniqueCount="6">
  <si>
    <t>Uwagi</t>
  </si>
  <si>
    <t xml:space="preserve"> </t>
  </si>
  <si>
    <t>Ustawienia kalendarza</t>
  </si>
  <si>
    <t>Rok</t>
  </si>
  <si>
    <t>Początek tygodnia</t>
  </si>
  <si>
    <t>poniedziałek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</si>
</sst>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76" formatCode="_-* #,##0\ &quot;zł&quot;_-;\-* #,##0\ &quot;zł&quot;_-;_-* &quot;-&quot;\ &quot;zł&quot;_-;_-@_-"/>
    <numFmt numFmtId="177" formatCode="_-* #,##0.00\ &quot;zł&quot;_-;\-* #,##0.00\ &quot;zł&quot;_-;_-* &quot;-&quot;??\ &quot;zł&quot;_-;_-@_-"/>
    <numFmt numFmtId="178" formatCode="d"/>
  </numFmts>
  <fonts count="34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MS Gothic"/>
      <family val="3"/>
      <charset val="12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78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3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78" fontId="15" fillId="0" borderId="9" xfId="12" applyFont="1" applyBorder="1" applyAlignment="1">
      <alignment horizontal="right" indent="1"/>
    </xf>
    <xf numFmtId="178" fontId="15" fillId="0" borderId="11" xfId="12" applyFont="1" applyBorder="1" applyAlignment="1">
      <alignment horizontal="right" indent="1"/>
    </xf>
    <xf numFmtId="178" fontId="15" fillId="0" borderId="9" xfId="13" applyNumberFormat="1" applyFont="1" applyFill="1" applyBorder="1" applyAlignment="1">
      <alignment horizontal="right" vertical="center" wrapText="1" indent="1"/>
    </xf>
    <xf numFmtId="178" fontId="15" fillId="0" borderId="9" xfId="12" applyFont="1" applyBorder="1" applyAlignment="1">
      <alignment horizontal="right" vertical="center" indent="1"/>
    </xf>
    <xf numFmtId="178" fontId="15" fillId="0" borderId="26" xfId="12" applyFont="1" applyBorder="1" applyAlignment="1">
      <alignment horizontal="right" indent="1"/>
    </xf>
    <xf numFmtId="178" fontId="15" fillId="0" borderId="26" xfId="13" applyNumberFormat="1" applyFont="1" applyFill="1" applyBorder="1" applyAlignment="1">
      <alignment horizontal="right" vertical="center" wrapText="1" indent="1"/>
    </xf>
    <xf numFmtId="178" fontId="15" fillId="0" borderId="26" xfId="12" applyFont="1" applyBorder="1" applyAlignment="1">
      <alignment horizontal="right" vertical="center" indent="1"/>
    </xf>
    <xf numFmtId="178" fontId="15" fillId="0" borderId="20" xfId="12" applyFont="1" applyBorder="1" applyAlignment="1">
      <alignment horizontal="right" indent="1"/>
    </xf>
    <xf numFmtId="178" fontId="15" fillId="0" borderId="20" xfId="13" applyNumberFormat="1" applyFont="1" applyFill="1" applyBorder="1" applyAlignment="1">
      <alignment horizontal="right" vertical="center" wrapText="1" indent="1"/>
    </xf>
    <xf numFmtId="178" fontId="15" fillId="0" borderId="20" xfId="12" applyFont="1" applyBorder="1" applyAlignment="1">
      <alignment horizontal="right" vertical="center" indent="1"/>
    </xf>
    <xf numFmtId="178" fontId="15" fillId="0" borderId="14" xfId="12" applyFont="1" applyBorder="1" applyAlignment="1">
      <alignment horizontal="right" indent="1"/>
    </xf>
    <xf numFmtId="178" fontId="15" fillId="0" borderId="14" xfId="13" applyNumberFormat="1" applyFont="1" applyFill="1" applyBorder="1" applyAlignment="1">
      <alignment horizontal="right" vertical="center" wrapText="1" indent="1"/>
    </xf>
    <xf numFmtId="178" fontId="15" fillId="0" borderId="14" xfId="12" applyFont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- Accent1" xfId="29" builtinId="30" customBuiltin="1"/>
    <cellStyle name="20% - Accent2" xfId="32" builtinId="34" customBuiltin="1"/>
    <cellStyle name="20% - Accent3" xfId="36" builtinId="38" customBuiltin="1"/>
    <cellStyle name="20% - Accent4" xfId="40" builtinId="42" customBuiltin="1"/>
    <cellStyle name="20% - Accent5" xfId="43" builtinId="46" customBuiltin="1"/>
    <cellStyle name="20% - Accent6" xfId="47" builtinId="50" customBuiltin="1"/>
    <cellStyle name="40% - Accent1" xfId="1" builtinId="31" customBuiltin="1"/>
    <cellStyle name="40% - Accent2" xfId="33" builtinId="35" customBuiltin="1"/>
    <cellStyle name="40% - Accent3" xfId="37" builtinId="39" customBuiltin="1"/>
    <cellStyle name="40% - Accent4" xfId="41" builtinId="43" customBuiltin="1"/>
    <cellStyle name="40% - Accent5" xfId="44" builtinId="47" customBuiltin="1"/>
    <cellStyle name="40% - Accent6" xfId="48" builtinId="51" customBuiltin="1"/>
    <cellStyle name="60% - Accent1" xfId="30" builtinId="32" customBuiltin="1"/>
    <cellStyle name="60% - Accent2" xfId="34" builtinId="36" customBuiltin="1"/>
    <cellStyle name="60% - Accent3" xfId="38" builtinId="40" customBuiltin="1"/>
    <cellStyle name="60% - Accent4" xfId="42" builtinId="44" customBuiltin="1"/>
    <cellStyle name="60% - Accent5" xfId="45" builtinId="48" customBuiltin="1"/>
    <cellStyle name="60% - Accent6" xfId="49" builtinId="52" customBuiltin="1"/>
    <cellStyle name="Accent1" xfId="3" builtinId="29" customBuiltin="1"/>
    <cellStyle name="Accent2" xfId="31" builtinId="33" customBuiltin="1"/>
    <cellStyle name="Accent3" xfId="35" builtinId="37" customBuiltin="1"/>
    <cellStyle name="Accent4" xfId="39" builtinId="41" customBuiltin="1"/>
    <cellStyle name="Accent5" xfId="4" builtinId="45" customBuiltin="1"/>
    <cellStyle name="Accent6" xfId="46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zień" xfId="12" xr:uid="{00000000-0005-0000-0000-000008000000}"/>
    <cellStyle name="Explanatory Text" xfId="27" builtinId="53" customBuiltin="1"/>
    <cellStyle name="Good" xfId="17" builtinId="26" customBuiltin="1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 customBuiltin="1"/>
    <cellStyle name="Note" xfId="26" builtinId="10" customBuiltin="1"/>
    <cellStyle name="Output" xfId="21" builtinId="21" customBuiltin="1"/>
    <cellStyle name="Paski" xfId="13" xr:uid="{00000000-0005-0000-0000-000003000000}"/>
    <cellStyle name="Percent" xfId="10" builtinId="5" customBuiltin="1"/>
    <cellStyle name="Title" xfId="5" builtinId="15" customBuiltin="1"/>
    <cellStyle name="Total" xfId="28" builtinId="25" customBuiltin="1"/>
    <cellStyle name="Warning Text" xfId="25" builtinId="11" customBuiltin="1"/>
    <cellStyle name="Wpis ustawień" xfId="14" xr:uid="{00000000-0005-0000-0000-00000F000000}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145182</xdr:colOff>
      <xdr:row>1</xdr:row>
      <xdr:rowOff>0</xdr:rowOff>
    </xdr:from>
    <xdr:to>
      <xdr:col>8</xdr:col>
      <xdr:colOff>26267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6948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Obraz 3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78" b="4778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Obraz 3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78" b="4778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145182</xdr:colOff>
      <xdr:row>1</xdr:row>
      <xdr:rowOff>0</xdr:rowOff>
    </xdr:from>
    <xdr:to>
      <xdr:col>8</xdr:col>
      <xdr:colOff>26267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6948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145182</xdr:colOff>
      <xdr:row>1</xdr:row>
      <xdr:rowOff>0</xdr:rowOff>
    </xdr:from>
    <xdr:to>
      <xdr:col>8</xdr:col>
      <xdr:colOff>26267</xdr:colOff>
      <xdr:row>1</xdr:row>
      <xdr:rowOff>1143000</xdr:rowOff>
    </xdr:to>
    <xdr:pic>
      <xdr:nvPicPr>
        <xdr:cNvPr id="3" name="Obraz 2" descr="Nagłówek — zima&#10;&#10;Kolaż przedstawiający wyraz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69482" y="114300"/>
          <a:ext cx="4948385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499291</xdr:colOff>
      <xdr:row>1</xdr:row>
      <xdr:rowOff>0</xdr:rowOff>
    </xdr:from>
    <xdr:to>
      <xdr:col>8</xdr:col>
      <xdr:colOff>15059</xdr:colOff>
      <xdr:row>1</xdr:row>
      <xdr:rowOff>1143000</xdr:rowOff>
    </xdr:to>
    <xdr:pic>
      <xdr:nvPicPr>
        <xdr:cNvPr id="2" name="Obraz 1" descr="Nagłówek — wiosna&#10;&#10;Kolaż przedstawiający wyraz: Wiosn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2359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499291</xdr:colOff>
      <xdr:row>1</xdr:row>
      <xdr:rowOff>0</xdr:rowOff>
    </xdr:from>
    <xdr:to>
      <xdr:col>8</xdr:col>
      <xdr:colOff>15059</xdr:colOff>
      <xdr:row>1</xdr:row>
      <xdr:rowOff>1143000</xdr:rowOff>
    </xdr:to>
    <xdr:pic>
      <xdr:nvPicPr>
        <xdr:cNvPr id="4" name="Obraz 3" descr="Nagłówek — wiosna&#10;&#10;Kolaż przedstawiający wyraz: Wiosna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2359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499291</xdr:colOff>
      <xdr:row>1</xdr:row>
      <xdr:rowOff>0</xdr:rowOff>
    </xdr:from>
    <xdr:to>
      <xdr:col>8</xdr:col>
      <xdr:colOff>15059</xdr:colOff>
      <xdr:row>1</xdr:row>
      <xdr:rowOff>1143000</xdr:rowOff>
    </xdr:to>
    <xdr:pic>
      <xdr:nvPicPr>
        <xdr:cNvPr id="4" name="Obraz 3" descr="Nagłówek — wiosna&#10;&#10;Kolaż przedstawiający wyraz: Wiosna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2359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274288</xdr:colOff>
      <xdr:row>1</xdr:row>
      <xdr:rowOff>0</xdr:rowOff>
    </xdr:from>
    <xdr:to>
      <xdr:col>8</xdr:col>
      <xdr:colOff>11461</xdr:colOff>
      <xdr:row>1</xdr:row>
      <xdr:rowOff>1143000</xdr:rowOff>
    </xdr:to>
    <xdr:pic>
      <xdr:nvPicPr>
        <xdr:cNvPr id="3" name="Obraz 2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8588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274288</xdr:colOff>
      <xdr:row>1</xdr:row>
      <xdr:rowOff>0</xdr:rowOff>
    </xdr:from>
    <xdr:to>
      <xdr:col>8</xdr:col>
      <xdr:colOff>11461</xdr:colOff>
      <xdr:row>1</xdr:row>
      <xdr:rowOff>1143000</xdr:rowOff>
    </xdr:to>
    <xdr:pic>
      <xdr:nvPicPr>
        <xdr:cNvPr id="4" name="Obraz 3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8588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274288</xdr:colOff>
      <xdr:row>1</xdr:row>
      <xdr:rowOff>0</xdr:rowOff>
    </xdr:from>
    <xdr:to>
      <xdr:col>8</xdr:col>
      <xdr:colOff>11461</xdr:colOff>
      <xdr:row>1</xdr:row>
      <xdr:rowOff>1143000</xdr:rowOff>
    </xdr:to>
    <xdr:pic>
      <xdr:nvPicPr>
        <xdr:cNvPr id="4" name="Obraz 3" descr="Nagłówek — lato&#10;&#10;Kolaż przedstawiający wyraz: La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98588" y="114300"/>
          <a:ext cx="4804473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Obraz 2" descr="Nagłówek — jesień&#10;&#10;Kolaż przedstawiający wyraz: Jesień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4778" b="4778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abSelected="1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20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1</v>
      </c>
    </row>
    <row r="2" spans="2:12" ht="96" customHeight="1" x14ac:dyDescent="0.3">
      <c r="B2" s="42" t="str">
        <f>"Styczeń "&amp;Rok_kalendarzowy</f>
        <v>Styczeń 2021</v>
      </c>
      <c r="C2" s="42"/>
      <c r="D2" s="42"/>
      <c r="E2" s="2"/>
      <c r="F2" s="2"/>
      <c r="G2" s="2"/>
      <c r="H2" s="3"/>
    </row>
    <row r="3" spans="2:12" s="8" customFormat="1" ht="24" customHeight="1" x14ac:dyDescent="0.3">
      <c r="B3" s="5" t="str">
        <f>Początek_tygodnia</f>
        <v>poniedziałek</v>
      </c>
      <c r="C3" s="6" t="str">
        <f t="shared" ref="C3:H3" si="0">TEXT(C4,"dddd")</f>
        <v>wtorek</v>
      </c>
      <c r="D3" s="6" t="str">
        <f t="shared" si="0"/>
        <v>środa</v>
      </c>
      <c r="E3" s="6" t="str">
        <f t="shared" si="0"/>
        <v>czwartek</v>
      </c>
      <c r="F3" s="6" t="str">
        <f t="shared" si="0"/>
        <v>piątek</v>
      </c>
      <c r="G3" s="6" t="str">
        <f t="shared" si="0"/>
        <v>sobota</v>
      </c>
      <c r="H3" s="7" t="str">
        <f t="shared" si="0"/>
        <v>niedziela</v>
      </c>
      <c r="K3" s="47" t="s">
        <v>2</v>
      </c>
      <c r="L3" s="47"/>
    </row>
    <row r="4" spans="2:12" s="4" customFormat="1" ht="24" customHeight="1" x14ac:dyDescent="0.3">
      <c r="B4" s="29">
        <f t="array" ref="B4:H4">Dni_i_tygodnie+DATE(Rok_kalendarzowy,1,1)-WEEKDAY(DATE(Rok_kalendarzowy,1,1),(Początek_tygodnia="Poniedziałek")+1)+1</f>
        <v>44193</v>
      </c>
      <c r="C4" s="29">
        <v>44194</v>
      </c>
      <c r="D4" s="29">
        <v>44195</v>
      </c>
      <c r="E4" s="29">
        <v>44196</v>
      </c>
      <c r="F4" s="29">
        <v>44197</v>
      </c>
      <c r="G4" s="29">
        <v>44198</v>
      </c>
      <c r="H4" s="30">
        <v>44199</v>
      </c>
      <c r="K4" s="12" t="s">
        <v>3</v>
      </c>
      <c r="L4" s="12" t="s">
        <v>4</v>
      </c>
    </row>
    <row r="5" spans="2:12" s="10" customFormat="1" ht="56.1" customHeight="1" x14ac:dyDescent="0.3">
      <c r="B5" s="9"/>
      <c r="C5" s="9"/>
      <c r="D5" s="9"/>
      <c r="E5" s="9"/>
      <c r="F5" s="9"/>
      <c r="G5" s="9"/>
      <c r="H5" s="9"/>
      <c r="K5" s="13">
        <v>2021</v>
      </c>
      <c r="L5" s="13" t="s">
        <v>5</v>
      </c>
    </row>
    <row r="6" spans="2:12" s="4" customFormat="1" ht="24" customHeight="1" x14ac:dyDescent="0.3">
      <c r="B6" s="31">
        <f t="array" ref="B6:H6">Dni_i_tygodnie+DATE(Rok_kalendarzowy,1,1)-WEEKDAY(DATE(Rok_kalendarzowy,1,1),(Początek_tygodnia="Poniedziałek")+1)+8</f>
        <v>44200</v>
      </c>
      <c r="C6" s="31">
        <v>44201</v>
      </c>
      <c r="D6" s="31">
        <v>44202</v>
      </c>
      <c r="E6" s="31">
        <v>44203</v>
      </c>
      <c r="F6" s="31">
        <v>44204</v>
      </c>
      <c r="G6" s="31">
        <v>44205</v>
      </c>
      <c r="H6" s="31">
        <v>44206</v>
      </c>
    </row>
    <row r="7" spans="2:12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12" s="4" customFormat="1" ht="24" customHeight="1" x14ac:dyDescent="0.3">
      <c r="B8" s="32">
        <f t="array" ref="B8:H8">Dni_i_tygodnie+DATE(Rok_kalendarzowy,1,1)-WEEKDAY(DATE(Rok_kalendarzowy,1,1),(Początek_tygodnia="Poniedziałek")+1)+15</f>
        <v>44207</v>
      </c>
      <c r="C8" s="32">
        <v>44208</v>
      </c>
      <c r="D8" s="32">
        <v>44209</v>
      </c>
      <c r="E8" s="32">
        <v>44210</v>
      </c>
      <c r="F8" s="32">
        <v>44211</v>
      </c>
      <c r="G8" s="32">
        <v>44212</v>
      </c>
      <c r="H8" s="32">
        <v>44213</v>
      </c>
    </row>
    <row r="9" spans="2:12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12" s="4" customFormat="1" ht="24" customHeight="1" x14ac:dyDescent="0.3">
      <c r="B10" s="31">
        <f t="array" ref="B10:H10">Dni_i_tygodnie+DATE(Rok_kalendarzowy,1,1)-WEEKDAY(DATE(Rok_kalendarzowy,1,1),(Początek_tygodnia="Poniedziałek")+1)+22</f>
        <v>44214</v>
      </c>
      <c r="C10" s="31">
        <v>44215</v>
      </c>
      <c r="D10" s="31">
        <v>44216</v>
      </c>
      <c r="E10" s="31">
        <v>44217</v>
      </c>
      <c r="F10" s="31">
        <v>44218</v>
      </c>
      <c r="G10" s="31">
        <v>44219</v>
      </c>
      <c r="H10" s="31">
        <v>44220</v>
      </c>
    </row>
    <row r="11" spans="2:12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12" s="4" customFormat="1" ht="24" customHeight="1" x14ac:dyDescent="0.3">
      <c r="B12" s="32">
        <f t="array" ref="B12:H12">Dni_i_tygodnie+DATE(Rok_kalendarzowy,1,1)-WEEKDAY(DATE(Rok_kalendarzowy,1,1),(Początek_tygodnia="Poniedziałek")+1)+29</f>
        <v>44221</v>
      </c>
      <c r="C12" s="32">
        <v>44222</v>
      </c>
      <c r="D12" s="32">
        <v>44223</v>
      </c>
      <c r="E12" s="32">
        <v>44224</v>
      </c>
      <c r="F12" s="32">
        <v>44225</v>
      </c>
      <c r="G12" s="32">
        <v>44226</v>
      </c>
      <c r="H12" s="32">
        <v>44227</v>
      </c>
    </row>
    <row r="13" spans="2:12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12" s="4" customFormat="1" ht="24" customHeight="1" x14ac:dyDescent="0.3">
      <c r="B14" s="31">
        <f t="array" ref="B14:C14">Dni_i_tygodnie+DATE(Rok_kalendarzowy,1,1)-WEEKDAY(DATE(Rok_kalendarzowy,1,1),(Początek_tygodnia="Poniedziałek")+1)+36</f>
        <v>44228</v>
      </c>
      <c r="C14" s="31">
        <v>44229</v>
      </c>
      <c r="D14" s="43" t="s">
        <v>0</v>
      </c>
      <c r="E14" s="43"/>
      <c r="F14" s="43"/>
      <c r="G14" s="43"/>
      <c r="H14" s="44"/>
    </row>
    <row r="15" spans="2:12" s="10" customFormat="1" ht="56.1" customHeight="1" x14ac:dyDescent="0.3">
      <c r="B15" s="11"/>
      <c r="C15" s="11"/>
      <c r="D15" s="45"/>
      <c r="E15" s="45"/>
      <c r="F15" s="45"/>
      <c r="G15" s="45"/>
      <c r="H15" s="46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Wybierz dzień z listy. Wybierz pozycję ANULUJ, a następnie naciśnij klawisze ALT+STRZAŁKA W DÓŁ, aby wybrać dzień z listy rozwijanej." prompt="W tej komórce wybierz pierwszy dzień tygodnia. Naciśnij klawisze ALT+STRZAŁKA W DÓŁ, aby otworzyć listę rozwijaną, a następnie naciśnij klawisze STRZAŁKA W DÓŁ i ENTER w celu dokonania wyboru" sqref="L5" xr:uid="{00000000-0002-0000-0000-000000000000}">
      <formula1>"niedziela, poniedziałek"</formula1>
    </dataValidation>
    <dataValidation allowBlank="1" showInputMessage="1" showErrorMessage="1" prompt="Ten skoroszyt umożliwia utworzenie niestandardowego kalendarza miesięcznego. W tym arkuszu stycznia dostosuj rok i pierwszy dzień tygodnia dla wszystkich miesięcy. Każdy miesiąc znajduje się w oddzielnym arkuszu." sqref="A1" xr:uid="{00000000-0002-0000-0000-000001000000}"/>
    <dataValidation allowBlank="1" showInputMessage="1" showErrorMessage="1" prompt="W komórce poniżej wprowadź rok" sqref="K4" xr:uid="{00000000-0002-0000-0000-000002000000}"/>
    <dataValidation allowBlank="1" showInputMessage="1" showErrorMessage="1" prompt="W komórce poniżej wybierz początkowy dzień tygodnia" sqref="L4" xr:uid="{00000000-0002-0000-0000-000003000000}"/>
    <dataValidation allowBlank="1" showInputMessage="1" showErrorMessage="1" prompt="W tej komórce wprowadź rok" sqref="K5" xr:uid="{00000000-0002-0000-0000-000004000000}"/>
    <dataValidation allowBlank="1" showInputMessage="1" showErrorMessage="1" prompt="Ten wiersz zawiera nazwy dni tygodnia dla tego kalendarza. Ta komórka zawiera pierwszy dzień tygodnia. Aby zmienić pierwszy dzień tygodnia, wprowadź nowy dzień tygodnia w komórce L5 w tym arkuszu." sqref="B3" xr:uid="{00000000-0002-0000-0000-000005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000-000006000000}"/>
    <dataValidation allowBlank="1" showInputMessage="1" showErrorMessage="1" prompt="Rok w tej komórce jest automatycznie aktualizowany na podstawie wprowadzonego w komórce K5. Kalendarz poniżej zawiera daty poprzedniego i następnego miesiąca oznaczone jaśniejszą czcionką." sqref="B2:D2" xr:uid="{00000000-0002-0000-0000-000007000000}"/>
    <dataValidation allowBlank="1" showInputMessage="1" showErrorMessage="1" prompt="Automatycznie określony dzień tygodnia" sqref="C3:H3" xr:uid="{00000000-0002-0000-0000-000008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000-000009000000}"/>
    <dataValidation allowBlank="1" showInputMessage="1" prompt="W tej komórce wprowadź notatki dotyczące miesięcy" sqref="D15:H15" xr:uid="{00000000-0002-0000-0000-00000A000000}"/>
    <dataValidation allowBlank="1" showInputMessage="1" prompt="W poniższej komórce wprowadź notatki dotyczące miesięcy" sqref="D14:H14" xr:uid="{00000000-0002-0000-0000-00000B000000}"/>
    <dataValidation allowBlank="1" showInputMessage="1" showErrorMessage="1" prompt="Wprowadź rok i wybierz początkowy dzień kalendarza w komórkach poniżej. Te komórki ustawień kalendarza nie zostaną wydrukowane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58" t="str">
        <f>"Październik "&amp;Rok_kalendarzowy</f>
        <v>Październik 2021</v>
      </c>
      <c r="C2" s="58"/>
      <c r="D2" s="58"/>
      <c r="E2" s="2"/>
      <c r="F2" s="2"/>
      <c r="G2" s="2"/>
      <c r="H2" s="3"/>
    </row>
    <row r="3" spans="2:9" s="8" customFormat="1" ht="24" customHeight="1" x14ac:dyDescent="0.3">
      <c r="B3" s="14" t="str">
        <f>Początek_tygodnia</f>
        <v>poniedziałek</v>
      </c>
      <c r="C3" s="15" t="str">
        <f t="shared" ref="C3:H3" si="0">TEXT(C4,"dddd")</f>
        <v>wtorek</v>
      </c>
      <c r="D3" s="15" t="str">
        <f t="shared" si="0"/>
        <v>środa</v>
      </c>
      <c r="E3" s="15" t="str">
        <f t="shared" si="0"/>
        <v>czwartek</v>
      </c>
      <c r="F3" s="15" t="str">
        <f t="shared" si="0"/>
        <v>piątek</v>
      </c>
      <c r="G3" s="15" t="str">
        <f t="shared" si="0"/>
        <v>sobota</v>
      </c>
      <c r="H3" s="16" t="str">
        <f t="shared" si="0"/>
        <v>niedziela</v>
      </c>
    </row>
    <row r="4" spans="2:9" s="4" customFormat="1" ht="24" customHeight="1" x14ac:dyDescent="0.3">
      <c r="B4" s="33">
        <f t="array" ref="B4:H4">Dni_i_tygodnie+DATE(Rok_kalendarzowy,10,1)-WEEKDAY(DATE(Rok_kalendarzowy,10,1),(Początek_tygodnia="Poniedziałek")+1)+1</f>
        <v>44466</v>
      </c>
      <c r="C4" s="33">
        <v>44467</v>
      </c>
      <c r="D4" s="33">
        <v>44468</v>
      </c>
      <c r="E4" s="33">
        <v>44469</v>
      </c>
      <c r="F4" s="33">
        <v>44470</v>
      </c>
      <c r="G4" s="33">
        <v>44471</v>
      </c>
      <c r="H4" s="33">
        <v>44472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34">
        <f t="array" ref="B6:H6">Dni_i_tygodnie+DATE(Rok_kalendarzowy,10,1)-WEEKDAY(DATE(Rok_kalendarzowy,10,1),(Początek_tygodnia="Poniedziałek")+1)+8</f>
        <v>44473</v>
      </c>
      <c r="C6" s="34">
        <v>44474</v>
      </c>
      <c r="D6" s="34">
        <v>44475</v>
      </c>
      <c r="E6" s="34">
        <v>44476</v>
      </c>
      <c r="F6" s="34">
        <v>44477</v>
      </c>
      <c r="G6" s="34">
        <v>44478</v>
      </c>
      <c r="H6" s="34">
        <v>44479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35">
        <f t="array" ref="B8:H8">Dni_i_tygodnie+DATE(Rok_kalendarzowy,10,1)-WEEKDAY(DATE(Rok_kalendarzowy,10,1),(Początek_tygodnia="Poniedziałek")+1)+15</f>
        <v>44480</v>
      </c>
      <c r="C8" s="35">
        <v>44481</v>
      </c>
      <c r="D8" s="35">
        <v>44482</v>
      </c>
      <c r="E8" s="35">
        <v>44483</v>
      </c>
      <c r="F8" s="35">
        <v>44484</v>
      </c>
      <c r="G8" s="35">
        <v>44485</v>
      </c>
      <c r="H8" s="35">
        <v>44486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34">
        <f t="array" ref="B10:H10">Dni_i_tygodnie+DATE(Rok_kalendarzowy,10,1)-WEEKDAY(DATE(Rok_kalendarzowy,10,1),(Początek_tygodnia="Poniedziałek")+1)+22</f>
        <v>44487</v>
      </c>
      <c r="C10" s="34">
        <v>44488</v>
      </c>
      <c r="D10" s="34">
        <v>44489</v>
      </c>
      <c r="E10" s="34">
        <v>44490</v>
      </c>
      <c r="F10" s="34">
        <v>44491</v>
      </c>
      <c r="G10" s="34">
        <v>44492</v>
      </c>
      <c r="H10" s="34">
        <v>44493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35">
        <f t="array" ref="B12:H12">Dni_i_tygodnie+DATE(Rok_kalendarzowy,10,1)-WEEKDAY(DATE(Rok_kalendarzowy,10,1),(Początek_tygodnia="Poniedziałek")+1)+29</f>
        <v>44494</v>
      </c>
      <c r="C12" s="35">
        <v>44495</v>
      </c>
      <c r="D12" s="35">
        <v>44496</v>
      </c>
      <c r="E12" s="35">
        <v>44497</v>
      </c>
      <c r="F12" s="35">
        <v>44498</v>
      </c>
      <c r="G12" s="35">
        <v>44499</v>
      </c>
      <c r="H12" s="35">
        <v>44500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34">
        <f t="array" ref="B14:C14">Dni_i_tygodnie+DATE(Rok_kalendarzowy,10,1)-WEEKDAY(DATE(Rok_kalendarzowy,10,1),(Początek_tygodnia="Poniedziałek")+1)+36</f>
        <v>44501</v>
      </c>
      <c r="C14" s="34">
        <v>44502</v>
      </c>
      <c r="D14" s="59" t="s">
        <v>0</v>
      </c>
      <c r="E14" s="59"/>
      <c r="F14" s="59"/>
      <c r="G14" s="59"/>
      <c r="H14" s="60"/>
    </row>
    <row r="15" spans="2:9" s="10" customFormat="1" ht="56.1" customHeight="1" x14ac:dyDescent="0.3">
      <c r="B15" s="27"/>
      <c r="C15" s="2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33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900-000000000000}"/>
    <dataValidation allowBlank="1" showInputMessage="1" showErrorMessage="1" prompt="Październik — kalendarz miesięczny" sqref="A1" xr:uid="{00000000-0002-0000-09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9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900-000003000000}"/>
    <dataValidation allowBlank="1" showInputMessage="1" prompt="W poniższej komórce wprowadź notatki dotyczące miesięcy" sqref="D14:H14" xr:uid="{00000000-0002-0000-0900-000004000000}"/>
    <dataValidation allowBlank="1" showInputMessage="1" prompt="W tej komórce wprowadź notatki dotyczące miesięcy" sqref="D15:H15" xr:uid="{00000000-0002-0000-09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9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58" t="str">
        <f>"Listopad "&amp;Rok_kalendarzowy</f>
        <v>Listopad 2021</v>
      </c>
      <c r="C2" s="58"/>
      <c r="D2" s="58"/>
      <c r="E2" s="2"/>
      <c r="F2" s="2"/>
      <c r="G2" s="2"/>
      <c r="H2" s="3"/>
    </row>
    <row r="3" spans="2:9" s="8" customFormat="1" ht="24" customHeight="1" x14ac:dyDescent="0.3">
      <c r="B3" s="14" t="str">
        <f>Początek_tygodnia</f>
        <v>poniedziałek</v>
      </c>
      <c r="C3" s="15" t="str">
        <f t="shared" ref="C3:H3" si="0">TEXT(C4,"dddd")</f>
        <v>wtorek</v>
      </c>
      <c r="D3" s="15" t="str">
        <f t="shared" si="0"/>
        <v>środa</v>
      </c>
      <c r="E3" s="15" t="str">
        <f t="shared" si="0"/>
        <v>czwartek</v>
      </c>
      <c r="F3" s="15" t="str">
        <f t="shared" si="0"/>
        <v>piątek</v>
      </c>
      <c r="G3" s="15" t="str">
        <f t="shared" si="0"/>
        <v>sobota</v>
      </c>
      <c r="H3" s="16" t="str">
        <f t="shared" si="0"/>
        <v>niedziela</v>
      </c>
    </row>
    <row r="4" spans="2:9" s="4" customFormat="1" ht="24" customHeight="1" x14ac:dyDescent="0.3">
      <c r="B4" s="33">
        <f t="array" ref="B4:H4">Dni_i_tygodnie+DATE(Rok_kalendarzowy,11,1)-WEEKDAY(DATE(Rok_kalendarzowy,11,1),(Początek_tygodnia="Poniedziałek")+1)+1</f>
        <v>44501</v>
      </c>
      <c r="C4" s="33">
        <v>44502</v>
      </c>
      <c r="D4" s="33">
        <v>44503</v>
      </c>
      <c r="E4" s="33">
        <v>44504</v>
      </c>
      <c r="F4" s="33">
        <v>44505</v>
      </c>
      <c r="G4" s="33">
        <v>44506</v>
      </c>
      <c r="H4" s="33">
        <v>44507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34">
        <f t="array" ref="B6:H6">Dni_i_tygodnie+DATE(Rok_kalendarzowy,11,1)-WEEKDAY(DATE(Rok_kalendarzowy,11,1),(Początek_tygodnia="Poniedziałek")+1)+8</f>
        <v>44508</v>
      </c>
      <c r="C6" s="34">
        <v>44509</v>
      </c>
      <c r="D6" s="34">
        <v>44510</v>
      </c>
      <c r="E6" s="34">
        <v>44511</v>
      </c>
      <c r="F6" s="34">
        <v>44512</v>
      </c>
      <c r="G6" s="34">
        <v>44513</v>
      </c>
      <c r="H6" s="34">
        <v>44514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35">
        <f t="array" ref="B8:H8">Dni_i_tygodnie+DATE(Rok_kalendarzowy,11,1)-WEEKDAY(DATE(Rok_kalendarzowy,11,1),(Początek_tygodnia="Poniedziałek")+1)+15</f>
        <v>44515</v>
      </c>
      <c r="C8" s="35">
        <v>44516</v>
      </c>
      <c r="D8" s="35">
        <v>44517</v>
      </c>
      <c r="E8" s="35">
        <v>44518</v>
      </c>
      <c r="F8" s="35">
        <v>44519</v>
      </c>
      <c r="G8" s="35">
        <v>44520</v>
      </c>
      <c r="H8" s="35">
        <v>44521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34">
        <f t="array" ref="B10:H10">Dni_i_tygodnie+DATE(Rok_kalendarzowy,11,1)-WEEKDAY(DATE(Rok_kalendarzowy,11,1),(Początek_tygodnia="Poniedziałek")+1)+22</f>
        <v>44522</v>
      </c>
      <c r="C10" s="34">
        <v>44523</v>
      </c>
      <c r="D10" s="34">
        <v>44524</v>
      </c>
      <c r="E10" s="34">
        <v>44525</v>
      </c>
      <c r="F10" s="34">
        <v>44526</v>
      </c>
      <c r="G10" s="34">
        <v>44527</v>
      </c>
      <c r="H10" s="34">
        <v>44528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35">
        <f t="array" ref="B12:H12">Dni_i_tygodnie+DATE(Rok_kalendarzowy,11,1)-WEEKDAY(DATE(Rok_kalendarzowy,11,1),(Początek_tygodnia="Poniedziałek")+1)+29</f>
        <v>44529</v>
      </c>
      <c r="C12" s="35">
        <v>44530</v>
      </c>
      <c r="D12" s="35">
        <v>44531</v>
      </c>
      <c r="E12" s="35">
        <v>44532</v>
      </c>
      <c r="F12" s="35">
        <v>44533</v>
      </c>
      <c r="G12" s="35">
        <v>44534</v>
      </c>
      <c r="H12" s="35">
        <v>44535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34">
        <f t="array" ref="B14:C14">Dni_i_tygodnie+DATE(Rok_kalendarzowy,11,1)-WEEKDAY(DATE(Rok_kalendarzowy,11,1),(Początek_tygodnia="Poniedziałek")+1)+36</f>
        <v>44536</v>
      </c>
      <c r="C14" s="34">
        <v>44537</v>
      </c>
      <c r="D14" s="59" t="s">
        <v>0</v>
      </c>
      <c r="E14" s="59"/>
      <c r="F14" s="59"/>
      <c r="G14" s="59"/>
      <c r="H14" s="60"/>
    </row>
    <row r="15" spans="2:9" s="10" customFormat="1" ht="56.1" customHeight="1" x14ac:dyDescent="0.3">
      <c r="B15" s="27"/>
      <c r="C15" s="2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33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A00-000000000000}"/>
    <dataValidation allowBlank="1" showInputMessage="1" showErrorMessage="1" prompt="Listopad — kalendarz miesięczny" sqref="A1" xr:uid="{00000000-0002-0000-0A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A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A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A00-000004000000}"/>
    <dataValidation allowBlank="1" showInputMessage="1" prompt="W tej komórce wprowadź notatki dotyczące miesięcy" sqref="D15:H15" xr:uid="{00000000-0002-0000-0A00-000005000000}"/>
    <dataValidation allowBlank="1" showInputMessage="1" prompt="W poniższej komórce wprowadź notatki dotyczące miesięcy" sqref="D14:H14" xr:uid="{00000000-0002-0000-0A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2" t="str">
        <f>"Grudzień "&amp;Rok_kalendarzowy</f>
        <v>Grudzień 2021</v>
      </c>
      <c r="C2" s="42"/>
      <c r="D2" s="42"/>
      <c r="E2" s="2"/>
      <c r="F2" s="2"/>
      <c r="G2" s="2"/>
      <c r="H2" s="3"/>
    </row>
    <row r="3" spans="2:9" s="8" customFormat="1" ht="24" customHeight="1" x14ac:dyDescent="0.3">
      <c r="B3" s="5" t="str">
        <f>Początek_tygodnia</f>
        <v>poniedziałek</v>
      </c>
      <c r="C3" s="6" t="str">
        <f t="shared" ref="C3:H3" si="0">TEXT(C4,"dddd")</f>
        <v>wtorek</v>
      </c>
      <c r="D3" s="6" t="str">
        <f t="shared" si="0"/>
        <v>środa</v>
      </c>
      <c r="E3" s="6" t="str">
        <f t="shared" si="0"/>
        <v>czwartek</v>
      </c>
      <c r="F3" s="6" t="str">
        <f t="shared" si="0"/>
        <v>piątek</v>
      </c>
      <c r="G3" s="6" t="str">
        <f t="shared" si="0"/>
        <v>sobota</v>
      </c>
      <c r="H3" s="7" t="str">
        <f t="shared" si="0"/>
        <v>niedziela</v>
      </c>
    </row>
    <row r="4" spans="2:9" s="4" customFormat="1" ht="24" customHeight="1" x14ac:dyDescent="0.3">
      <c r="B4" s="29">
        <f t="array" ref="B4:H4">Dni_i_tygodnie+DATE(Rok_kalendarzowy,12,1)-WEEKDAY(DATE(Rok_kalendarzowy,12,1),(Początek_tygodnia="Poniedziałek")+1)+1</f>
        <v>44529</v>
      </c>
      <c r="C4" s="29">
        <v>44530</v>
      </c>
      <c r="D4" s="29">
        <v>44531</v>
      </c>
      <c r="E4" s="29">
        <v>44532</v>
      </c>
      <c r="F4" s="29">
        <v>44533</v>
      </c>
      <c r="G4" s="29">
        <v>44534</v>
      </c>
      <c r="H4" s="30">
        <v>44535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31">
        <f t="array" ref="B6:H6">Dni_i_tygodnie+DATE(Rok_kalendarzowy,12,1)-WEEKDAY(DATE(Rok_kalendarzowy,12,1),(Początek_tygodnia="Poniedziałek")+1)+8</f>
        <v>44536</v>
      </c>
      <c r="C6" s="31">
        <v>44537</v>
      </c>
      <c r="D6" s="31">
        <v>44538</v>
      </c>
      <c r="E6" s="31">
        <v>44539</v>
      </c>
      <c r="F6" s="31">
        <v>44540</v>
      </c>
      <c r="G6" s="31">
        <v>44541</v>
      </c>
      <c r="H6" s="31">
        <v>44542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32">
        <f t="array" ref="B8:H8">Dni_i_tygodnie+DATE(Rok_kalendarzowy,12,1)-WEEKDAY(DATE(Rok_kalendarzowy,12,1),(Początek_tygodnia="Poniedziałek")+1)+15</f>
        <v>44543</v>
      </c>
      <c r="C8" s="32">
        <v>44544</v>
      </c>
      <c r="D8" s="32">
        <v>44545</v>
      </c>
      <c r="E8" s="32">
        <v>44546</v>
      </c>
      <c r="F8" s="32">
        <v>44547</v>
      </c>
      <c r="G8" s="32">
        <v>44548</v>
      </c>
      <c r="H8" s="32">
        <v>44549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31">
        <f t="array" ref="B10:H10">Dni_i_tygodnie+DATE(Rok_kalendarzowy,12,1)-WEEKDAY(DATE(Rok_kalendarzowy,12,1),(Początek_tygodnia="Poniedziałek")+1)+22</f>
        <v>44550</v>
      </c>
      <c r="C10" s="31">
        <v>44551</v>
      </c>
      <c r="D10" s="31">
        <v>44552</v>
      </c>
      <c r="E10" s="31">
        <v>44553</v>
      </c>
      <c r="F10" s="31">
        <v>44554</v>
      </c>
      <c r="G10" s="31">
        <v>44555</v>
      </c>
      <c r="H10" s="31">
        <v>44556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32">
        <f t="array" ref="B12:H12">Dni_i_tygodnie+DATE(Rok_kalendarzowy,12,1)-WEEKDAY(DATE(Rok_kalendarzowy,12,1),(Początek_tygodnia="Poniedziałek")+1)+29</f>
        <v>44557</v>
      </c>
      <c r="C12" s="32">
        <v>44558</v>
      </c>
      <c r="D12" s="32">
        <v>44559</v>
      </c>
      <c r="E12" s="32">
        <v>44560</v>
      </c>
      <c r="F12" s="32">
        <v>44561</v>
      </c>
      <c r="G12" s="32">
        <v>44562</v>
      </c>
      <c r="H12" s="32">
        <v>44563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31">
        <f t="array" ref="B14:C14">Dni_i_tygodnie+DATE(Rok_kalendarzowy,12,1)-WEEKDAY(DATE(Rok_kalendarzowy,12,1),(Początek_tygodnia="Poniedziałek")+1)+36</f>
        <v>44564</v>
      </c>
      <c r="C14" s="31">
        <v>44565</v>
      </c>
      <c r="D14" s="43" t="s">
        <v>0</v>
      </c>
      <c r="E14" s="43"/>
      <c r="F14" s="43"/>
      <c r="G14" s="43"/>
      <c r="H14" s="44"/>
    </row>
    <row r="15" spans="2:9" s="10" customFormat="1" ht="56.1" customHeight="1" x14ac:dyDescent="0.3">
      <c r="B15" s="11"/>
      <c r="C15" s="11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phoneticPr fontId="33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B00-000000000000}"/>
    <dataValidation allowBlank="1" showInputMessage="1" showErrorMessage="1" prompt="Grudzień — kalendarz miesięczny" sqref="A1" xr:uid="{00000000-0002-0000-0B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B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B00-000003000000}"/>
    <dataValidation allowBlank="1" showInputMessage="1" prompt="W poniższej komórce wprowadź notatki dotyczące miesięcy" sqref="D14:H14" xr:uid="{00000000-0002-0000-0B00-000004000000}"/>
    <dataValidation allowBlank="1" showInputMessage="1" prompt="W tej komórce wprowadź notatki dotyczące miesięcy" sqref="D15:H15" xr:uid="{00000000-0002-0000-0B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B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2" t="str">
        <f>"Luty "&amp;Rok_kalendarzowy</f>
        <v>Luty 2021</v>
      </c>
      <c r="C2" s="42"/>
      <c r="D2" s="42"/>
      <c r="E2" s="2"/>
      <c r="F2" s="2"/>
      <c r="G2" s="2"/>
      <c r="H2" s="3"/>
    </row>
    <row r="3" spans="2:9" s="8" customFormat="1" ht="24" customHeight="1" x14ac:dyDescent="0.3">
      <c r="B3" s="5" t="str">
        <f>Początek_tygodnia</f>
        <v>poniedziałek</v>
      </c>
      <c r="C3" s="6" t="str">
        <f t="shared" ref="C3:H3" si="0">TEXT(C4,"dddd")</f>
        <v>wtorek</v>
      </c>
      <c r="D3" s="6" t="str">
        <f t="shared" si="0"/>
        <v>środa</v>
      </c>
      <c r="E3" s="6" t="str">
        <f t="shared" si="0"/>
        <v>czwartek</v>
      </c>
      <c r="F3" s="6" t="str">
        <f t="shared" si="0"/>
        <v>piątek</v>
      </c>
      <c r="G3" s="6" t="str">
        <f t="shared" si="0"/>
        <v>sobota</v>
      </c>
      <c r="H3" s="7" t="str">
        <f t="shared" si="0"/>
        <v>niedziela</v>
      </c>
    </row>
    <row r="4" spans="2:9" s="4" customFormat="1" ht="24" customHeight="1" x14ac:dyDescent="0.3">
      <c r="B4" s="29">
        <f t="array" ref="B4:H4">Dni_i_tygodnie+DATE(Rok_kalendarzowy,2,1)-WEEKDAY(DATE(Rok_kalendarzowy,2,1),(Początek_tygodnia="Poniedziałek")+1)+1</f>
        <v>44228</v>
      </c>
      <c r="C4" s="29">
        <v>44229</v>
      </c>
      <c r="D4" s="29">
        <v>44230</v>
      </c>
      <c r="E4" s="29">
        <v>44231</v>
      </c>
      <c r="F4" s="29">
        <v>44232</v>
      </c>
      <c r="G4" s="29">
        <v>44233</v>
      </c>
      <c r="H4" s="30">
        <v>44234</v>
      </c>
    </row>
    <row r="5" spans="2:9" s="10" customFormat="1" ht="56.1" customHeight="1" x14ac:dyDescent="0.3">
      <c r="B5" s="9"/>
      <c r="C5" s="9"/>
      <c r="D5" s="9"/>
      <c r="E5" s="9"/>
      <c r="F5" s="9"/>
      <c r="G5" s="9"/>
      <c r="H5" s="9"/>
    </row>
    <row r="6" spans="2:9" s="4" customFormat="1" ht="24" customHeight="1" x14ac:dyDescent="0.3">
      <c r="B6" s="31">
        <f t="array" ref="B6:H6">Dni_i_tygodnie+DATE(Rok_kalendarzowy,2,1)-WEEKDAY(DATE(Rok_kalendarzowy,2,1),(Początek_tygodnia="Poniedziałek")+1)+8</f>
        <v>44235</v>
      </c>
      <c r="C6" s="31">
        <v>44236</v>
      </c>
      <c r="D6" s="31">
        <v>44237</v>
      </c>
      <c r="E6" s="31">
        <v>44238</v>
      </c>
      <c r="F6" s="31">
        <v>44239</v>
      </c>
      <c r="G6" s="31">
        <v>44240</v>
      </c>
      <c r="H6" s="31">
        <v>44241</v>
      </c>
    </row>
    <row r="7" spans="2:9" s="10" customFormat="1" ht="56.1" customHeight="1" x14ac:dyDescent="0.3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3">
      <c r="B8" s="32">
        <f t="array" ref="B8:H8">Dni_i_tygodnie+DATE(Rok_kalendarzowy,2,1)-WEEKDAY(DATE(Rok_kalendarzowy,2,1),(Początek_tygodnia="Poniedziałek")+1)+15</f>
        <v>44242</v>
      </c>
      <c r="C8" s="32">
        <v>44243</v>
      </c>
      <c r="D8" s="32">
        <v>44244</v>
      </c>
      <c r="E8" s="32">
        <v>44245</v>
      </c>
      <c r="F8" s="32">
        <v>44246</v>
      </c>
      <c r="G8" s="32">
        <v>44247</v>
      </c>
      <c r="H8" s="32">
        <v>44248</v>
      </c>
    </row>
    <row r="9" spans="2:9" s="10" customFormat="1" ht="56.1" customHeight="1" x14ac:dyDescent="0.3">
      <c r="B9" s="9"/>
      <c r="C9" s="9"/>
      <c r="D9" s="9"/>
      <c r="E9" s="9"/>
      <c r="F9" s="9"/>
      <c r="G9" s="9"/>
      <c r="H9" s="9"/>
    </row>
    <row r="10" spans="2:9" s="4" customFormat="1" ht="24" customHeight="1" x14ac:dyDescent="0.3">
      <c r="B10" s="31">
        <f t="array" ref="B10:H10">Dni_i_tygodnie+DATE(Rok_kalendarzowy,2,1)-WEEKDAY(DATE(Rok_kalendarzowy,2,1),(Początek_tygodnia="Poniedziałek")+1)+22</f>
        <v>44249</v>
      </c>
      <c r="C10" s="31">
        <v>44250</v>
      </c>
      <c r="D10" s="31">
        <v>44251</v>
      </c>
      <c r="E10" s="31">
        <v>44252</v>
      </c>
      <c r="F10" s="31">
        <v>44253</v>
      </c>
      <c r="G10" s="31">
        <v>44254</v>
      </c>
      <c r="H10" s="31">
        <v>44255</v>
      </c>
    </row>
    <row r="11" spans="2:9" s="10" customFormat="1" ht="56.1" customHeight="1" x14ac:dyDescent="0.3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3">
      <c r="B12" s="32">
        <f t="array" ref="B12:H12">Dni_i_tygodnie+DATE(Rok_kalendarzowy,2,1)-WEEKDAY(DATE(Rok_kalendarzowy,2,1),(Początek_tygodnia="Poniedziałek")+1)+29</f>
        <v>44256</v>
      </c>
      <c r="C12" s="32">
        <v>44257</v>
      </c>
      <c r="D12" s="32">
        <v>44258</v>
      </c>
      <c r="E12" s="32">
        <v>44259</v>
      </c>
      <c r="F12" s="32">
        <v>44260</v>
      </c>
      <c r="G12" s="32">
        <v>44261</v>
      </c>
      <c r="H12" s="32">
        <v>44262</v>
      </c>
    </row>
    <row r="13" spans="2:9" s="10" customFormat="1" ht="56.1" customHeight="1" x14ac:dyDescent="0.3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3">
      <c r="B14" s="31">
        <f t="array" ref="B14:C14">Dni_i_tygodnie+DATE(Rok_kalendarzowy,2,1)-WEEKDAY(DATE(Rok_kalendarzowy,2,1),(Początek_tygodnia="Poniedziałek")+1)+36</f>
        <v>44263</v>
      </c>
      <c r="C14" s="31">
        <v>44264</v>
      </c>
      <c r="D14" s="43" t="s">
        <v>0</v>
      </c>
      <c r="E14" s="43"/>
      <c r="F14" s="43"/>
      <c r="G14" s="43"/>
      <c r="H14" s="44"/>
    </row>
    <row r="15" spans="2:9" s="10" customFormat="1" ht="56.1" customHeight="1" x14ac:dyDescent="0.3">
      <c r="B15" s="11"/>
      <c r="C15" s="11"/>
      <c r="D15" s="45"/>
      <c r="E15" s="45"/>
      <c r="F15" s="45"/>
      <c r="G15" s="45"/>
      <c r="H15" s="46"/>
    </row>
  </sheetData>
  <mergeCells count="3">
    <mergeCell ref="B2:D2"/>
    <mergeCell ref="D14:H14"/>
    <mergeCell ref="D15:H15"/>
  </mergeCells>
  <phoneticPr fontId="33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1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100-000001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100-000002000000}"/>
    <dataValidation allowBlank="1" showInputMessage="1" showErrorMessage="1" prompt="Luty — kalendarz miesięczny" sqref="A1" xr:uid="{00000000-0002-0000-0100-000003000000}"/>
    <dataValidation allowBlank="1" showInputMessage="1" prompt="W poniższej komórce wprowadź notatki dotyczące miesięcy" sqref="D14:H14" xr:uid="{00000000-0002-0000-0100-000004000000}"/>
    <dataValidation allowBlank="1" showInputMessage="1" prompt="W tej komórce wprowadź notatki dotyczące miesięcy" sqref="D15:H15" xr:uid="{00000000-0002-0000-01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1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8" t="str">
        <f>"Marzec "&amp;Rok_kalendarzowy</f>
        <v>Marzec 2021</v>
      </c>
      <c r="C2" s="48"/>
      <c r="D2" s="48"/>
      <c r="E2" s="2"/>
      <c r="F2" s="2"/>
      <c r="G2" s="2"/>
      <c r="H2" s="3"/>
    </row>
    <row r="3" spans="2:9" s="8" customFormat="1" ht="24" customHeight="1" x14ac:dyDescent="0.3">
      <c r="B3" s="17" t="str">
        <f>Początek_tygodnia</f>
        <v>poniedziałek</v>
      </c>
      <c r="C3" s="18" t="str">
        <f t="shared" ref="C3:H3" si="0">TEXT(C4,"dddd")</f>
        <v>wtorek</v>
      </c>
      <c r="D3" s="18" t="str">
        <f t="shared" si="0"/>
        <v>środa</v>
      </c>
      <c r="E3" s="18" t="str">
        <f t="shared" si="0"/>
        <v>czwartek</v>
      </c>
      <c r="F3" s="18" t="str">
        <f t="shared" si="0"/>
        <v>piątek</v>
      </c>
      <c r="G3" s="18" t="str">
        <f t="shared" si="0"/>
        <v>sobota</v>
      </c>
      <c r="H3" s="19" t="str">
        <f t="shared" si="0"/>
        <v>niedziela</v>
      </c>
    </row>
    <row r="4" spans="2:9" s="4" customFormat="1" ht="24" customHeight="1" x14ac:dyDescent="0.3">
      <c r="B4" s="39">
        <f t="array" ref="B4:H4">Dni_i_tygodnie+DATE(Rok_kalendarzowy,3,1)-WEEKDAY(DATE(Rok_kalendarzowy,3,1),(Początek_tygodnia="Poniedziałek")+1)+1</f>
        <v>44256</v>
      </c>
      <c r="C4" s="39">
        <v>44257</v>
      </c>
      <c r="D4" s="39">
        <v>44258</v>
      </c>
      <c r="E4" s="39">
        <v>44259</v>
      </c>
      <c r="F4" s="39">
        <v>44260</v>
      </c>
      <c r="G4" s="39">
        <v>44261</v>
      </c>
      <c r="H4" s="39">
        <v>44262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40">
        <f t="array" ref="B6:H6">Dni_i_tygodnie+DATE(Rok_kalendarzowy,3,1)-WEEKDAY(DATE(Rok_kalendarzowy,3,1),(Początek_tygodnia="Poniedziałek")+1)+8</f>
        <v>44263</v>
      </c>
      <c r="C6" s="40">
        <v>44264</v>
      </c>
      <c r="D6" s="40">
        <v>44265</v>
      </c>
      <c r="E6" s="40">
        <v>44266</v>
      </c>
      <c r="F6" s="40">
        <v>44267</v>
      </c>
      <c r="G6" s="40">
        <v>44268</v>
      </c>
      <c r="H6" s="40">
        <v>44269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41">
        <f t="array" ref="B8:H8">Dni_i_tygodnie+DATE(Rok_kalendarzowy,3,1)-WEEKDAY(DATE(Rok_kalendarzowy,3,1),(Początek_tygodnia="Poniedziałek")+1)+15</f>
        <v>44270</v>
      </c>
      <c r="C8" s="41">
        <v>44271</v>
      </c>
      <c r="D8" s="41">
        <v>44272</v>
      </c>
      <c r="E8" s="41">
        <v>44273</v>
      </c>
      <c r="F8" s="41">
        <v>44274</v>
      </c>
      <c r="G8" s="41">
        <v>44275</v>
      </c>
      <c r="H8" s="41">
        <v>44276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40">
        <f t="array" ref="B10:H10">Dni_i_tygodnie+DATE(Rok_kalendarzowy,3,1)-WEEKDAY(DATE(Rok_kalendarzowy,3,1),(Początek_tygodnia="Poniedziałek")+1)+22</f>
        <v>44277</v>
      </c>
      <c r="C10" s="40">
        <v>44278</v>
      </c>
      <c r="D10" s="40">
        <v>44279</v>
      </c>
      <c r="E10" s="40">
        <v>44280</v>
      </c>
      <c r="F10" s="40">
        <v>44281</v>
      </c>
      <c r="G10" s="40">
        <v>44282</v>
      </c>
      <c r="H10" s="40">
        <v>44283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41">
        <f t="array" ref="B12:H12">Dni_i_tygodnie+DATE(Rok_kalendarzowy,3,1)-WEEKDAY(DATE(Rok_kalendarzowy,3,1),(Początek_tygodnia="Poniedziałek")+1)+29</f>
        <v>44284</v>
      </c>
      <c r="C12" s="41">
        <v>44285</v>
      </c>
      <c r="D12" s="41">
        <v>44286</v>
      </c>
      <c r="E12" s="41">
        <v>44287</v>
      </c>
      <c r="F12" s="41">
        <v>44288</v>
      </c>
      <c r="G12" s="41">
        <v>44289</v>
      </c>
      <c r="H12" s="41">
        <v>44290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40">
        <f t="array" ref="B14:C14">Dni_i_tygodnie+DATE(Rok_kalendarzowy,3,1)-WEEKDAY(DATE(Rok_kalendarzowy,3,1),(Początek_tygodnia="Poniedziałek")+1)+36</f>
        <v>44291</v>
      </c>
      <c r="C14" s="40">
        <v>44292</v>
      </c>
      <c r="D14" s="49" t="s">
        <v>0</v>
      </c>
      <c r="E14" s="49"/>
      <c r="F14" s="49"/>
      <c r="G14" s="49"/>
      <c r="H14" s="50"/>
    </row>
    <row r="15" spans="2:9" s="10" customFormat="1" ht="56.1" customHeight="1" x14ac:dyDescent="0.3">
      <c r="B15" s="20"/>
      <c r="C15" s="20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zec — kalendarz miesięczny" sqref="A1" xr:uid="{00000000-0002-0000-02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200-000001000000}"/>
    <dataValidation allowBlank="1" showInputMessage="1" showErrorMessage="1" prompt="Automatycznie określony dzień tygodnia" sqref="C3:H3" xr:uid="{00000000-0002-0000-02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2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200-000004000000}"/>
    <dataValidation allowBlank="1" showInputMessage="1" prompt="W tej komórce wprowadź notatki dotyczące miesięcy" sqref="D15:H15" xr:uid="{00000000-0002-0000-0200-000005000000}"/>
    <dataValidation allowBlank="1" showInputMessage="1" prompt="W poniższej komórce wprowadź notatki dotyczące miesięcy" sqref="D14:H14" xr:uid="{00000000-0002-0000-02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8" t="str">
        <f>"Kwiecień "&amp;Rok_kalendarzowy</f>
        <v>Kwiecień 2021</v>
      </c>
      <c r="C2" s="48"/>
      <c r="D2" s="48"/>
      <c r="E2" s="2"/>
      <c r="F2" s="2"/>
      <c r="G2" s="2"/>
      <c r="H2" s="3"/>
    </row>
    <row r="3" spans="2:9" s="8" customFormat="1" ht="24" customHeight="1" x14ac:dyDescent="0.3">
      <c r="B3" s="17" t="str">
        <f>Początek_tygodnia</f>
        <v>poniedziałek</v>
      </c>
      <c r="C3" s="18" t="str">
        <f t="shared" ref="C3:H3" si="0">TEXT(C4,"dddd")</f>
        <v>wtorek</v>
      </c>
      <c r="D3" s="18" t="str">
        <f t="shared" si="0"/>
        <v>środa</v>
      </c>
      <c r="E3" s="18" t="str">
        <f t="shared" si="0"/>
        <v>czwartek</v>
      </c>
      <c r="F3" s="18" t="str">
        <f t="shared" si="0"/>
        <v>piątek</v>
      </c>
      <c r="G3" s="18" t="str">
        <f t="shared" si="0"/>
        <v>sobota</v>
      </c>
      <c r="H3" s="19" t="str">
        <f t="shared" si="0"/>
        <v>niedziela</v>
      </c>
    </row>
    <row r="4" spans="2:9" s="4" customFormat="1" ht="24" customHeight="1" x14ac:dyDescent="0.3">
      <c r="B4" s="39">
        <f t="array" ref="B4:H4">Dni_i_tygodnie+DATE(Rok_kalendarzowy,4,1)-WEEKDAY(DATE(Rok_kalendarzowy,4,1),(Początek_tygodnia="Poniedziałek")+1)+1</f>
        <v>44284</v>
      </c>
      <c r="C4" s="39">
        <v>44285</v>
      </c>
      <c r="D4" s="39">
        <v>44286</v>
      </c>
      <c r="E4" s="39">
        <v>44287</v>
      </c>
      <c r="F4" s="39">
        <v>44288</v>
      </c>
      <c r="G4" s="39">
        <v>44289</v>
      </c>
      <c r="H4" s="39">
        <v>44290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40">
        <f t="array" ref="B6:H6">Dni_i_tygodnie+DATE(Rok_kalendarzowy,4,1)-WEEKDAY(DATE(Rok_kalendarzowy,4,1),(Początek_tygodnia="Poniedziałek")+1)+8</f>
        <v>44291</v>
      </c>
      <c r="C6" s="40">
        <v>44292</v>
      </c>
      <c r="D6" s="40">
        <v>44293</v>
      </c>
      <c r="E6" s="40">
        <v>44294</v>
      </c>
      <c r="F6" s="40">
        <v>44295</v>
      </c>
      <c r="G6" s="40">
        <v>44296</v>
      </c>
      <c r="H6" s="40">
        <v>44297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41">
        <f t="array" ref="B8:H8">Dni_i_tygodnie+DATE(Rok_kalendarzowy,4,1)-WEEKDAY(DATE(Rok_kalendarzowy,4,1),(Początek_tygodnia="Poniedziałek")+1)+15</f>
        <v>44298</v>
      </c>
      <c r="C8" s="41">
        <v>44299</v>
      </c>
      <c r="D8" s="41">
        <v>44300</v>
      </c>
      <c r="E8" s="41">
        <v>44301</v>
      </c>
      <c r="F8" s="41">
        <v>44302</v>
      </c>
      <c r="G8" s="41">
        <v>44303</v>
      </c>
      <c r="H8" s="41">
        <v>44304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40">
        <f t="array" ref="B10:H10">Dni_i_tygodnie+DATE(Rok_kalendarzowy,4,1)-WEEKDAY(DATE(Rok_kalendarzowy,4,1),(Początek_tygodnia="Poniedziałek")+1)+22</f>
        <v>44305</v>
      </c>
      <c r="C10" s="40">
        <v>44306</v>
      </c>
      <c r="D10" s="40">
        <v>44307</v>
      </c>
      <c r="E10" s="40">
        <v>44308</v>
      </c>
      <c r="F10" s="40">
        <v>44309</v>
      </c>
      <c r="G10" s="40">
        <v>44310</v>
      </c>
      <c r="H10" s="40">
        <v>44311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41">
        <f t="array" ref="B12:H12">Dni_i_tygodnie+DATE(Rok_kalendarzowy,4,1)-WEEKDAY(DATE(Rok_kalendarzowy,4,1),(Początek_tygodnia="Poniedziałek")+1)+29</f>
        <v>44312</v>
      </c>
      <c r="C12" s="41">
        <v>44313</v>
      </c>
      <c r="D12" s="41">
        <v>44314</v>
      </c>
      <c r="E12" s="41">
        <v>44315</v>
      </c>
      <c r="F12" s="41">
        <v>44316</v>
      </c>
      <c r="G12" s="41">
        <v>44317</v>
      </c>
      <c r="H12" s="41">
        <v>44318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40">
        <f t="array" ref="B14:C14">Dni_i_tygodnie+DATE(Rok_kalendarzowy,4,1)-WEEKDAY(DATE(Rok_kalendarzowy,4,1),(Początek_tygodnia="Poniedziałek")+1)+36</f>
        <v>44319</v>
      </c>
      <c r="C14" s="40">
        <v>44320</v>
      </c>
      <c r="D14" s="49" t="s">
        <v>0</v>
      </c>
      <c r="E14" s="49"/>
      <c r="F14" s="49"/>
      <c r="G14" s="49"/>
      <c r="H14" s="50"/>
    </row>
    <row r="15" spans="2:9" s="10" customFormat="1" ht="56.1" customHeight="1" x14ac:dyDescent="0.3">
      <c r="B15" s="20"/>
      <c r="C15" s="20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3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300-000001000000}"/>
    <dataValidation allowBlank="1" showInputMessage="1" showErrorMessage="1" prompt="Kwiecień — kalendarz miesięczny" sqref="A1" xr:uid="{00000000-0002-0000-03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300-000003000000}"/>
    <dataValidation allowBlank="1" showInputMessage="1" prompt="W poniższej komórce wprowadź notatki dotyczące miesięcy" sqref="D14:H14" xr:uid="{00000000-0002-0000-0300-000004000000}"/>
    <dataValidation allowBlank="1" showInputMessage="1" prompt="W tej komórce wprowadź notatki dotyczące miesięcy" sqref="D15:H15" xr:uid="{00000000-0002-0000-03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3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48" t="str">
        <f>"Maj "&amp;Rok_kalendarzowy</f>
        <v>Maj 2021</v>
      </c>
      <c r="C2" s="48"/>
      <c r="D2" s="48"/>
      <c r="E2" s="2"/>
      <c r="F2" s="2"/>
      <c r="G2" s="2"/>
      <c r="H2" s="3"/>
    </row>
    <row r="3" spans="2:9" s="8" customFormat="1" ht="24" customHeight="1" x14ac:dyDescent="0.3">
      <c r="B3" s="17" t="str">
        <f>Początek_tygodnia</f>
        <v>poniedziałek</v>
      </c>
      <c r="C3" s="18" t="str">
        <f t="shared" ref="C3:H3" si="0">TEXT(C4,"dddd")</f>
        <v>wtorek</v>
      </c>
      <c r="D3" s="18" t="str">
        <f t="shared" si="0"/>
        <v>środa</v>
      </c>
      <c r="E3" s="18" t="str">
        <f t="shared" si="0"/>
        <v>czwartek</v>
      </c>
      <c r="F3" s="18" t="str">
        <f t="shared" si="0"/>
        <v>piątek</v>
      </c>
      <c r="G3" s="18" t="str">
        <f t="shared" si="0"/>
        <v>sobota</v>
      </c>
      <c r="H3" s="19" t="str">
        <f t="shared" si="0"/>
        <v>niedziela</v>
      </c>
    </row>
    <row r="4" spans="2:9" s="4" customFormat="1" ht="24" customHeight="1" x14ac:dyDescent="0.3">
      <c r="B4" s="39">
        <f t="array" ref="B4:H4">Dni_i_tygodnie+DATE(Rok_kalendarzowy,5,1)-WEEKDAY(DATE(Rok_kalendarzowy,5,1),(Początek_tygodnia="Poniedziałek")+1)+1</f>
        <v>44312</v>
      </c>
      <c r="C4" s="39">
        <v>44313</v>
      </c>
      <c r="D4" s="39">
        <v>44314</v>
      </c>
      <c r="E4" s="39">
        <v>44315</v>
      </c>
      <c r="F4" s="39">
        <v>44316</v>
      </c>
      <c r="G4" s="39">
        <v>44317</v>
      </c>
      <c r="H4" s="39">
        <v>44318</v>
      </c>
    </row>
    <row r="5" spans="2:9" s="10" customFormat="1" ht="56.1" customHeight="1" x14ac:dyDescent="0.3">
      <c r="B5" s="21"/>
      <c r="C5" s="21"/>
      <c r="D5" s="21"/>
      <c r="E5" s="21"/>
      <c r="F5" s="21"/>
      <c r="G5" s="21"/>
      <c r="H5" s="21"/>
    </row>
    <row r="6" spans="2:9" s="4" customFormat="1" ht="24" customHeight="1" x14ac:dyDescent="0.3">
      <c r="B6" s="40">
        <f t="array" ref="B6:H6">Dni_i_tygodnie+DATE(Rok_kalendarzowy,5,1)-WEEKDAY(DATE(Rok_kalendarzowy,5,1),(Początek_tygodnia="Poniedziałek")+1)+8</f>
        <v>44319</v>
      </c>
      <c r="C6" s="40">
        <v>44320</v>
      </c>
      <c r="D6" s="40">
        <v>44321</v>
      </c>
      <c r="E6" s="40">
        <v>44322</v>
      </c>
      <c r="F6" s="40">
        <v>44323</v>
      </c>
      <c r="G6" s="40">
        <v>44324</v>
      </c>
      <c r="H6" s="40">
        <v>44325</v>
      </c>
    </row>
    <row r="7" spans="2:9" s="10" customFormat="1" ht="56.1" customHeight="1" x14ac:dyDescent="0.3">
      <c r="B7" s="20"/>
      <c r="C7" s="20"/>
      <c r="D7" s="20"/>
      <c r="E7" s="20"/>
      <c r="F7" s="20"/>
      <c r="G7" s="20"/>
      <c r="H7" s="20"/>
    </row>
    <row r="8" spans="2:9" s="4" customFormat="1" ht="24" customHeight="1" x14ac:dyDescent="0.3">
      <c r="B8" s="41">
        <f t="array" ref="B8:H8">Dni_i_tygodnie+DATE(Rok_kalendarzowy,5,1)-WEEKDAY(DATE(Rok_kalendarzowy,5,1),(Początek_tygodnia="Poniedziałek")+1)+15</f>
        <v>44326</v>
      </c>
      <c r="C8" s="41">
        <v>44327</v>
      </c>
      <c r="D8" s="41">
        <v>44328</v>
      </c>
      <c r="E8" s="41">
        <v>44329</v>
      </c>
      <c r="F8" s="41">
        <v>44330</v>
      </c>
      <c r="G8" s="41">
        <v>44331</v>
      </c>
      <c r="H8" s="41">
        <v>44332</v>
      </c>
    </row>
    <row r="9" spans="2:9" s="10" customFormat="1" ht="56.1" customHeight="1" x14ac:dyDescent="0.3">
      <c r="B9" s="21"/>
      <c r="C9" s="21"/>
      <c r="D9" s="21"/>
      <c r="E9" s="21"/>
      <c r="F9" s="21"/>
      <c r="G9" s="21"/>
      <c r="H9" s="21"/>
    </row>
    <row r="10" spans="2:9" s="4" customFormat="1" ht="24" customHeight="1" x14ac:dyDescent="0.3">
      <c r="B10" s="40">
        <f t="array" ref="B10:H10">Dni_i_tygodnie+DATE(Rok_kalendarzowy,5,1)-WEEKDAY(DATE(Rok_kalendarzowy,5,1),(Początek_tygodnia="Poniedziałek")+1)+22</f>
        <v>44333</v>
      </c>
      <c r="C10" s="40">
        <v>44334</v>
      </c>
      <c r="D10" s="40">
        <v>44335</v>
      </c>
      <c r="E10" s="40">
        <v>44336</v>
      </c>
      <c r="F10" s="40">
        <v>44337</v>
      </c>
      <c r="G10" s="40">
        <v>44338</v>
      </c>
      <c r="H10" s="40">
        <v>44339</v>
      </c>
    </row>
    <row r="11" spans="2:9" s="10" customFormat="1" ht="56.1" customHeight="1" x14ac:dyDescent="0.3">
      <c r="B11" s="20"/>
      <c r="C11" s="20"/>
      <c r="D11" s="20"/>
      <c r="E11" s="20"/>
      <c r="F11" s="20"/>
      <c r="G11" s="20"/>
      <c r="H11" s="20"/>
    </row>
    <row r="12" spans="2:9" s="4" customFormat="1" ht="24" customHeight="1" x14ac:dyDescent="0.3">
      <c r="B12" s="41">
        <f t="array" ref="B12:H12">Dni_i_tygodnie+DATE(Rok_kalendarzowy,5,1)-WEEKDAY(DATE(Rok_kalendarzowy,5,1),(Początek_tygodnia="Poniedziałek")+1)+29</f>
        <v>44340</v>
      </c>
      <c r="C12" s="41">
        <v>44341</v>
      </c>
      <c r="D12" s="41">
        <v>44342</v>
      </c>
      <c r="E12" s="41">
        <v>44343</v>
      </c>
      <c r="F12" s="41">
        <v>44344</v>
      </c>
      <c r="G12" s="41">
        <v>44345</v>
      </c>
      <c r="H12" s="41">
        <v>44346</v>
      </c>
    </row>
    <row r="13" spans="2:9" s="10" customFormat="1" ht="56.1" customHeight="1" x14ac:dyDescent="0.3">
      <c r="B13" s="21"/>
      <c r="C13" s="21"/>
      <c r="D13" s="21"/>
      <c r="E13" s="21"/>
      <c r="F13" s="21"/>
      <c r="G13" s="21"/>
      <c r="H13" s="21"/>
    </row>
    <row r="14" spans="2:9" s="4" customFormat="1" ht="24" customHeight="1" x14ac:dyDescent="0.3">
      <c r="B14" s="40">
        <f t="array" ref="B14:C14">Dni_i_tygodnie+DATE(Rok_kalendarzowy,5,1)-WEEKDAY(DATE(Rok_kalendarzowy,5,1),(Początek_tygodnia="Poniedziałek")+1)+36</f>
        <v>44347</v>
      </c>
      <c r="C14" s="40">
        <v>44348</v>
      </c>
      <c r="D14" s="49" t="s">
        <v>0</v>
      </c>
      <c r="E14" s="49"/>
      <c r="F14" s="49"/>
      <c r="G14" s="49"/>
      <c r="H14" s="50"/>
    </row>
    <row r="15" spans="2:9" s="10" customFormat="1" ht="56.1" customHeight="1" x14ac:dyDescent="0.3">
      <c r="B15" s="20"/>
      <c r="C15" s="20"/>
      <c r="D15" s="51"/>
      <c r="E15" s="51"/>
      <c r="F15" s="51"/>
      <c r="G15" s="51"/>
      <c r="H15" s="52"/>
    </row>
  </sheetData>
  <mergeCells count="3">
    <mergeCell ref="B2:D2"/>
    <mergeCell ref="D14:H14"/>
    <mergeCell ref="D15:H15"/>
  </mergeCells>
  <phoneticPr fontId="33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4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400-000001000000}"/>
    <dataValidation allowBlank="1" showInputMessage="1" showErrorMessage="1" prompt="Maj — kalendarz miesięczny" sqref="A1" xr:uid="{00000000-0002-0000-04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4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400-000004000000}"/>
    <dataValidation allowBlank="1" showInputMessage="1" prompt="W tej komórce wprowadź notatki dotyczące miesięcy" sqref="D15:H15" xr:uid="{00000000-0002-0000-0400-000005000000}"/>
    <dataValidation allowBlank="1" showInputMessage="1" prompt="W poniższej komórce wprowadź notatki dotyczące miesięcy" sqref="D14:H14" xr:uid="{00000000-0002-0000-04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53" t="str">
        <f>"Czerwiec "&amp;Rok_kalendarzowy</f>
        <v>Czerwiec 2021</v>
      </c>
      <c r="C2" s="53"/>
      <c r="D2" s="53"/>
      <c r="E2" s="2"/>
      <c r="F2" s="2"/>
      <c r="G2" s="2"/>
      <c r="H2" s="3"/>
    </row>
    <row r="3" spans="2:9" s="8" customFormat="1" ht="24" customHeight="1" x14ac:dyDescent="0.3">
      <c r="B3" s="22" t="str">
        <f>Początek_tygodnia</f>
        <v>poniedziałek</v>
      </c>
      <c r="C3" s="23" t="str">
        <f t="shared" ref="C3:H3" si="0">TEXT(C4,"dddd")</f>
        <v>wtorek</v>
      </c>
      <c r="D3" s="23" t="str">
        <f t="shared" si="0"/>
        <v>środa</v>
      </c>
      <c r="E3" s="23" t="str">
        <f t="shared" si="0"/>
        <v>czwartek</v>
      </c>
      <c r="F3" s="23" t="str">
        <f t="shared" si="0"/>
        <v>piątek</v>
      </c>
      <c r="G3" s="23" t="str">
        <f t="shared" si="0"/>
        <v>sobota</v>
      </c>
      <c r="H3" s="24" t="str">
        <f t="shared" si="0"/>
        <v>niedziela</v>
      </c>
    </row>
    <row r="4" spans="2:9" s="4" customFormat="1" ht="24" customHeight="1" x14ac:dyDescent="0.3">
      <c r="B4" s="36">
        <f t="array" ref="B4:H4">Dni_i_tygodnie+DATE(Rok_kalendarzowy,6,1)-WEEKDAY(DATE(Rok_kalendarzowy,6,1),(Początek_tygodnia="Poniedziałek")+1)+1</f>
        <v>44347</v>
      </c>
      <c r="C4" s="36">
        <v>44348</v>
      </c>
      <c r="D4" s="36">
        <v>44349</v>
      </c>
      <c r="E4" s="36">
        <v>44350</v>
      </c>
      <c r="F4" s="36">
        <v>44351</v>
      </c>
      <c r="G4" s="36">
        <v>44352</v>
      </c>
      <c r="H4" s="36">
        <v>44353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37">
        <f t="array" ref="B6:H6">Dni_i_tygodnie+DATE(Rok_kalendarzowy,6,1)-WEEKDAY(DATE(Rok_kalendarzowy,6,1),(Początek_tygodnia="Poniedziałek")+1)+8</f>
        <v>44354</v>
      </c>
      <c r="C6" s="37">
        <v>44355</v>
      </c>
      <c r="D6" s="37">
        <v>44356</v>
      </c>
      <c r="E6" s="37">
        <v>44357</v>
      </c>
      <c r="F6" s="37">
        <v>44358</v>
      </c>
      <c r="G6" s="37">
        <v>44359</v>
      </c>
      <c r="H6" s="37">
        <v>44360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38">
        <f t="array" ref="B8:H8">Dni_i_tygodnie+DATE(Rok_kalendarzowy,6,1)-WEEKDAY(DATE(Rok_kalendarzowy,6,1),(Początek_tygodnia="Poniedziałek")+1)+15</f>
        <v>44361</v>
      </c>
      <c r="C8" s="38">
        <v>44362</v>
      </c>
      <c r="D8" s="38">
        <v>44363</v>
      </c>
      <c r="E8" s="38">
        <v>44364</v>
      </c>
      <c r="F8" s="38">
        <v>44365</v>
      </c>
      <c r="G8" s="38">
        <v>44366</v>
      </c>
      <c r="H8" s="38">
        <v>44367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37">
        <f t="array" ref="B10:H10">Dni_i_tygodnie+DATE(Rok_kalendarzowy,6,1)-WEEKDAY(DATE(Rok_kalendarzowy,6,1),(Początek_tygodnia="Poniedziałek")+1)+22</f>
        <v>44368</v>
      </c>
      <c r="C10" s="37">
        <v>44369</v>
      </c>
      <c r="D10" s="37">
        <v>44370</v>
      </c>
      <c r="E10" s="37">
        <v>44371</v>
      </c>
      <c r="F10" s="37">
        <v>44372</v>
      </c>
      <c r="G10" s="37">
        <v>44373</v>
      </c>
      <c r="H10" s="37">
        <v>44374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38">
        <f t="array" ref="B12:H12">Dni_i_tygodnie+DATE(Rok_kalendarzowy,6,1)-WEEKDAY(DATE(Rok_kalendarzowy,6,1),(Początek_tygodnia="Poniedziałek")+1)+29</f>
        <v>44375</v>
      </c>
      <c r="C12" s="38">
        <v>44376</v>
      </c>
      <c r="D12" s="38">
        <v>44377</v>
      </c>
      <c r="E12" s="38">
        <v>44378</v>
      </c>
      <c r="F12" s="38">
        <v>44379</v>
      </c>
      <c r="G12" s="38">
        <v>44380</v>
      </c>
      <c r="H12" s="38">
        <v>44381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37">
        <f t="array" ref="B14:C14">Dni_i_tygodnie+DATE(Rok_kalendarzowy,6,1)-WEEKDAY(DATE(Rok_kalendarzowy,6,1),(Początek_tygodnia="Poniedziałek")+1)+36</f>
        <v>44382</v>
      </c>
      <c r="C14" s="37">
        <v>44383</v>
      </c>
      <c r="D14" s="54" t="s">
        <v>0</v>
      </c>
      <c r="E14" s="54"/>
      <c r="F14" s="54"/>
      <c r="G14" s="54"/>
      <c r="H14" s="55"/>
    </row>
    <row r="15" spans="2:9" s="10" customFormat="1" ht="56.1" customHeight="1" x14ac:dyDescent="0.3">
      <c r="B15" s="25"/>
      <c r="C15" s="2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33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500-000000000000}"/>
    <dataValidation allowBlank="1" showInputMessage="1" showErrorMessage="1" prompt="Czerwiec — kalendarz miesięczny" sqref="A1" xr:uid="{00000000-0002-0000-05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5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500-000003000000}"/>
    <dataValidation allowBlank="1" showInputMessage="1" prompt="W poniższej komórce wprowadź notatki dotyczące miesięcy" sqref="D14:H14" xr:uid="{00000000-0002-0000-0500-000004000000}"/>
    <dataValidation allowBlank="1" showInputMessage="1" prompt="W tej komórce wprowadź notatki dotyczące miesięcy" sqref="D15:H15" xr:uid="{00000000-0002-0000-05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5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53" t="str">
        <f>"Lipiec "&amp;Rok_kalendarzowy</f>
        <v>Lipiec 2021</v>
      </c>
      <c r="C2" s="53"/>
      <c r="D2" s="53"/>
      <c r="E2" s="2"/>
      <c r="F2" s="2"/>
      <c r="G2" s="2"/>
      <c r="H2" s="3"/>
    </row>
    <row r="3" spans="2:9" s="8" customFormat="1" ht="24" customHeight="1" x14ac:dyDescent="0.3">
      <c r="B3" s="22" t="str">
        <f>Początek_tygodnia</f>
        <v>poniedziałek</v>
      </c>
      <c r="C3" s="23" t="str">
        <f t="shared" ref="C3:H3" si="0">TEXT(C4,"dddd")</f>
        <v>wtorek</v>
      </c>
      <c r="D3" s="23" t="str">
        <f t="shared" si="0"/>
        <v>środa</v>
      </c>
      <c r="E3" s="23" t="str">
        <f t="shared" si="0"/>
        <v>czwartek</v>
      </c>
      <c r="F3" s="23" t="str">
        <f t="shared" si="0"/>
        <v>piątek</v>
      </c>
      <c r="G3" s="23" t="str">
        <f t="shared" si="0"/>
        <v>sobota</v>
      </c>
      <c r="H3" s="24" t="str">
        <f t="shared" si="0"/>
        <v>niedziela</v>
      </c>
    </row>
    <row r="4" spans="2:9" s="4" customFormat="1" ht="24" customHeight="1" x14ac:dyDescent="0.3">
      <c r="B4" s="36">
        <f t="array" ref="B4:H4">Dni_i_tygodnie+DATE(Rok_kalendarzowy,7,1)-WEEKDAY(DATE(Rok_kalendarzowy,7,1),(Początek_tygodnia="Poniedziałek")+1)+1</f>
        <v>44375</v>
      </c>
      <c r="C4" s="36">
        <v>44376</v>
      </c>
      <c r="D4" s="36">
        <v>44377</v>
      </c>
      <c r="E4" s="36">
        <v>44378</v>
      </c>
      <c r="F4" s="36">
        <v>44379</v>
      </c>
      <c r="G4" s="36">
        <v>44380</v>
      </c>
      <c r="H4" s="36">
        <v>44381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37">
        <f t="array" ref="B6:H6">Dni_i_tygodnie+DATE(Rok_kalendarzowy,7,1)-WEEKDAY(DATE(Rok_kalendarzowy,7,1),(Początek_tygodnia="Poniedziałek")+1)+8</f>
        <v>44382</v>
      </c>
      <c r="C6" s="37">
        <v>44383</v>
      </c>
      <c r="D6" s="37">
        <v>44384</v>
      </c>
      <c r="E6" s="37">
        <v>44385</v>
      </c>
      <c r="F6" s="37">
        <v>44386</v>
      </c>
      <c r="G6" s="37">
        <v>44387</v>
      </c>
      <c r="H6" s="37">
        <v>44388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38">
        <f t="array" ref="B8:H8">Dni_i_tygodnie+DATE(Rok_kalendarzowy,7,1)-WEEKDAY(DATE(Rok_kalendarzowy,7,1),(Początek_tygodnia="Poniedziałek")+1)+15</f>
        <v>44389</v>
      </c>
      <c r="C8" s="38">
        <v>44390</v>
      </c>
      <c r="D8" s="38">
        <v>44391</v>
      </c>
      <c r="E8" s="38">
        <v>44392</v>
      </c>
      <c r="F8" s="38">
        <v>44393</v>
      </c>
      <c r="G8" s="38">
        <v>44394</v>
      </c>
      <c r="H8" s="38">
        <v>44395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37">
        <f t="array" ref="B10:H10">Dni_i_tygodnie+DATE(Rok_kalendarzowy,7,1)-WEEKDAY(DATE(Rok_kalendarzowy,7,1),(Początek_tygodnia="Poniedziałek")+1)+22</f>
        <v>44396</v>
      </c>
      <c r="C10" s="37">
        <v>44397</v>
      </c>
      <c r="D10" s="37">
        <v>44398</v>
      </c>
      <c r="E10" s="37">
        <v>44399</v>
      </c>
      <c r="F10" s="37">
        <v>44400</v>
      </c>
      <c r="G10" s="37">
        <v>44401</v>
      </c>
      <c r="H10" s="37">
        <v>44402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38">
        <f t="array" ref="B12:H12">Dni_i_tygodnie+DATE(Rok_kalendarzowy,7,1)-WEEKDAY(DATE(Rok_kalendarzowy,7,1),(Początek_tygodnia="Poniedziałek")+1)+29</f>
        <v>44403</v>
      </c>
      <c r="C12" s="38">
        <v>44404</v>
      </c>
      <c r="D12" s="38">
        <v>44405</v>
      </c>
      <c r="E12" s="38">
        <v>44406</v>
      </c>
      <c r="F12" s="38">
        <v>44407</v>
      </c>
      <c r="G12" s="38">
        <v>44408</v>
      </c>
      <c r="H12" s="38">
        <v>44409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37">
        <f t="array" ref="B14:C14">Dni_i_tygodnie+DATE(Rok_kalendarzowy,7,1)-WEEKDAY(DATE(Rok_kalendarzowy,7,1),(Początek_tygodnia="Poniedziałek")+1)+36</f>
        <v>44410</v>
      </c>
      <c r="C14" s="37">
        <v>44411</v>
      </c>
      <c r="D14" s="54" t="s">
        <v>0</v>
      </c>
      <c r="E14" s="54"/>
      <c r="F14" s="54"/>
      <c r="G14" s="54"/>
      <c r="H14" s="55"/>
    </row>
    <row r="15" spans="2:9" s="10" customFormat="1" ht="56.1" customHeight="1" x14ac:dyDescent="0.3">
      <c r="B15" s="25"/>
      <c r="C15" s="2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33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600-000000000000}"/>
    <dataValidation allowBlank="1" showInputMessage="1" showErrorMessage="1" prompt="Lipiec — kalendarz miesięczny" sqref="A1" xr:uid="{00000000-0002-0000-0600-000001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6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6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600-000004000000}"/>
    <dataValidation allowBlank="1" showInputMessage="1" prompt="W tej komórce wprowadź notatki dotyczące miesięcy" sqref="D15:H15" xr:uid="{00000000-0002-0000-0600-000005000000}"/>
    <dataValidation allowBlank="1" showInputMessage="1" prompt="W poniższej komórce wprowadź notatki dotyczące miesięcy" sqref="D14:H14" xr:uid="{00000000-0002-0000-06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53" t="str">
        <f>"Sierpień "&amp;Rok_kalendarzowy</f>
        <v>Sierpień 2021</v>
      </c>
      <c r="C2" s="53"/>
      <c r="D2" s="53"/>
      <c r="E2" s="2"/>
      <c r="F2" s="2"/>
      <c r="G2" s="2"/>
      <c r="H2" s="3"/>
    </row>
    <row r="3" spans="2:9" s="8" customFormat="1" ht="24" customHeight="1" x14ac:dyDescent="0.3">
      <c r="B3" s="22" t="str">
        <f>Początek_tygodnia</f>
        <v>poniedziałek</v>
      </c>
      <c r="C3" s="23" t="str">
        <f t="shared" ref="C3:H3" si="0">TEXT(C4,"dddd")</f>
        <v>wtorek</v>
      </c>
      <c r="D3" s="23" t="str">
        <f t="shared" si="0"/>
        <v>środa</v>
      </c>
      <c r="E3" s="23" t="str">
        <f t="shared" si="0"/>
        <v>czwartek</v>
      </c>
      <c r="F3" s="23" t="str">
        <f t="shared" si="0"/>
        <v>piątek</v>
      </c>
      <c r="G3" s="23" t="str">
        <f t="shared" si="0"/>
        <v>sobota</v>
      </c>
      <c r="H3" s="24" t="str">
        <f t="shared" si="0"/>
        <v>niedziela</v>
      </c>
    </row>
    <row r="4" spans="2:9" s="4" customFormat="1" ht="24" customHeight="1" x14ac:dyDescent="0.3">
      <c r="B4" s="36">
        <f t="array" ref="B4:H4">Dni_i_tygodnie+DATE(Rok_kalendarzowy,8,1)-WEEKDAY(DATE(Rok_kalendarzowy,8,1),(Początek_tygodnia="Poniedziałek")+1)+1</f>
        <v>44403</v>
      </c>
      <c r="C4" s="36">
        <v>44404</v>
      </c>
      <c r="D4" s="36">
        <v>44405</v>
      </c>
      <c r="E4" s="36">
        <v>44406</v>
      </c>
      <c r="F4" s="36">
        <v>44407</v>
      </c>
      <c r="G4" s="36">
        <v>44408</v>
      </c>
      <c r="H4" s="36">
        <v>44409</v>
      </c>
    </row>
    <row r="5" spans="2:9" s="10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37">
        <f t="array" ref="B6:H6">Dni_i_tygodnie+DATE(Rok_kalendarzowy,8,1)-WEEKDAY(DATE(Rok_kalendarzowy,8,1),(Początek_tygodnia="Poniedziałek")+1)+8</f>
        <v>44410</v>
      </c>
      <c r="C6" s="37">
        <v>44411</v>
      </c>
      <c r="D6" s="37">
        <v>44412</v>
      </c>
      <c r="E6" s="37">
        <v>44413</v>
      </c>
      <c r="F6" s="37">
        <v>44414</v>
      </c>
      <c r="G6" s="37">
        <v>44415</v>
      </c>
      <c r="H6" s="37">
        <v>44416</v>
      </c>
    </row>
    <row r="7" spans="2:9" s="10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38">
        <f t="array" ref="B8:H8">Dni_i_tygodnie+DATE(Rok_kalendarzowy,8,1)-WEEKDAY(DATE(Rok_kalendarzowy,8,1),(Początek_tygodnia="Poniedziałek")+1)+15</f>
        <v>44417</v>
      </c>
      <c r="C8" s="38">
        <v>44418</v>
      </c>
      <c r="D8" s="38">
        <v>44419</v>
      </c>
      <c r="E8" s="38">
        <v>44420</v>
      </c>
      <c r="F8" s="38">
        <v>44421</v>
      </c>
      <c r="G8" s="38">
        <v>44422</v>
      </c>
      <c r="H8" s="38">
        <v>44423</v>
      </c>
    </row>
    <row r="9" spans="2:9" s="10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37">
        <f t="array" ref="B10:H10">Dni_i_tygodnie+DATE(Rok_kalendarzowy,8,1)-WEEKDAY(DATE(Rok_kalendarzowy,8,1),(Początek_tygodnia="Poniedziałek")+1)+22</f>
        <v>44424</v>
      </c>
      <c r="C10" s="37">
        <v>44425</v>
      </c>
      <c r="D10" s="37">
        <v>44426</v>
      </c>
      <c r="E10" s="37">
        <v>44427</v>
      </c>
      <c r="F10" s="37">
        <v>44428</v>
      </c>
      <c r="G10" s="37">
        <v>44429</v>
      </c>
      <c r="H10" s="37">
        <v>44430</v>
      </c>
    </row>
    <row r="11" spans="2:9" s="10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38">
        <f t="array" ref="B12:H12">Dni_i_tygodnie+DATE(Rok_kalendarzowy,8,1)-WEEKDAY(DATE(Rok_kalendarzowy,8,1),(Początek_tygodnia="Poniedziałek")+1)+29</f>
        <v>44431</v>
      </c>
      <c r="C12" s="38">
        <v>44432</v>
      </c>
      <c r="D12" s="38">
        <v>44433</v>
      </c>
      <c r="E12" s="38">
        <v>44434</v>
      </c>
      <c r="F12" s="38">
        <v>44435</v>
      </c>
      <c r="G12" s="38">
        <v>44436</v>
      </c>
      <c r="H12" s="38">
        <v>44437</v>
      </c>
    </row>
    <row r="13" spans="2:9" s="10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37">
        <f t="array" ref="B14:C14">Dni_i_tygodnie+DATE(Rok_kalendarzowy,8,1)-WEEKDAY(DATE(Rok_kalendarzowy,8,1),(Początek_tygodnia="Poniedziałek")+1)+36</f>
        <v>44438</v>
      </c>
      <c r="C14" s="37">
        <v>44439</v>
      </c>
      <c r="D14" s="54" t="s">
        <v>0</v>
      </c>
      <c r="E14" s="54"/>
      <c r="F14" s="54"/>
      <c r="G14" s="54"/>
      <c r="H14" s="55"/>
    </row>
    <row r="15" spans="2:9" s="10" customFormat="1" ht="56.1" customHeight="1" x14ac:dyDescent="0.3">
      <c r="B15" s="25"/>
      <c r="C15" s="25"/>
      <c r="D15" s="56"/>
      <c r="E15" s="56"/>
      <c r="F15" s="56"/>
      <c r="G15" s="56"/>
      <c r="H15" s="57"/>
    </row>
  </sheetData>
  <mergeCells count="3">
    <mergeCell ref="B2:D2"/>
    <mergeCell ref="D14:H14"/>
    <mergeCell ref="D15:H15"/>
  </mergeCells>
  <phoneticPr fontId="33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7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700-000001000000}"/>
    <dataValidation allowBlank="1" showInputMessage="1" showErrorMessage="1" prompt="Sierpień — kalendarz miesięczny" sqref="A1" xr:uid="{00000000-0002-0000-0700-000002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700-000003000000}"/>
    <dataValidation allowBlank="1" showInputMessage="1" prompt="W poniższej komórce wprowadź notatki dotyczące miesięcy" sqref="D14:H14" xr:uid="{00000000-0002-0000-0700-000004000000}"/>
    <dataValidation allowBlank="1" showInputMessage="1" prompt="W tej komórce wprowadź notatki dotyczące miesięcy" sqref="D15:H15" xr:uid="{00000000-0002-0000-0700-000005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700-000006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1</v>
      </c>
    </row>
    <row r="2" spans="2:9" ht="96" customHeight="1" x14ac:dyDescent="0.3">
      <c r="B2" s="58" t="str">
        <f>"Wrzesień "&amp;Rok_kalendarzowy</f>
        <v>Wrzesień 2021</v>
      </c>
      <c r="C2" s="58"/>
      <c r="D2" s="58"/>
      <c r="E2" s="2"/>
      <c r="F2" s="2"/>
      <c r="G2" s="2"/>
      <c r="H2" s="3"/>
    </row>
    <row r="3" spans="2:9" s="8" customFormat="1" ht="24" customHeight="1" x14ac:dyDescent="0.3">
      <c r="B3" s="14" t="str">
        <f>Początek_tygodnia</f>
        <v>poniedziałek</v>
      </c>
      <c r="C3" s="15" t="str">
        <f t="shared" ref="C3:H3" si="0">TEXT(C4,"dddd")</f>
        <v>wtorek</v>
      </c>
      <c r="D3" s="15" t="str">
        <f t="shared" si="0"/>
        <v>środa</v>
      </c>
      <c r="E3" s="15" t="str">
        <f t="shared" si="0"/>
        <v>czwartek</v>
      </c>
      <c r="F3" s="15" t="str">
        <f t="shared" si="0"/>
        <v>piątek</v>
      </c>
      <c r="G3" s="15" t="str">
        <f t="shared" si="0"/>
        <v>sobota</v>
      </c>
      <c r="H3" s="16" t="str">
        <f t="shared" si="0"/>
        <v>niedziela</v>
      </c>
    </row>
    <row r="4" spans="2:9" s="4" customFormat="1" ht="24" customHeight="1" x14ac:dyDescent="0.3">
      <c r="B4" s="33">
        <f t="array" ref="B4:H4">Dni_i_tygodnie+DATE(Rok_kalendarzowy,9,1)-WEEKDAY(DATE(Rok_kalendarzowy,9,1),(Początek_tygodnia="Poniedziałek")+1)+1</f>
        <v>44438</v>
      </c>
      <c r="C4" s="33">
        <v>44439</v>
      </c>
      <c r="D4" s="33">
        <v>44440</v>
      </c>
      <c r="E4" s="33">
        <v>44441</v>
      </c>
      <c r="F4" s="33">
        <v>44442</v>
      </c>
      <c r="G4" s="33">
        <v>44443</v>
      </c>
      <c r="H4" s="33">
        <v>44444</v>
      </c>
    </row>
    <row r="5" spans="2:9" s="10" customFormat="1" ht="56.1" customHeight="1" x14ac:dyDescent="0.3">
      <c r="B5" s="28"/>
      <c r="C5" s="28"/>
      <c r="D5" s="28"/>
      <c r="E5" s="28"/>
      <c r="F5" s="28"/>
      <c r="G5" s="28"/>
      <c r="H5" s="28"/>
    </row>
    <row r="6" spans="2:9" s="4" customFormat="1" ht="24" customHeight="1" x14ac:dyDescent="0.3">
      <c r="B6" s="34">
        <f t="array" ref="B6:H6">Dni_i_tygodnie+DATE(Rok_kalendarzowy,9,1)-WEEKDAY(DATE(Rok_kalendarzowy,9,1),(Początek_tygodnia="Poniedziałek")+1)+8</f>
        <v>44445</v>
      </c>
      <c r="C6" s="34">
        <v>44446</v>
      </c>
      <c r="D6" s="34">
        <v>44447</v>
      </c>
      <c r="E6" s="34">
        <v>44448</v>
      </c>
      <c r="F6" s="34">
        <v>44449</v>
      </c>
      <c r="G6" s="34">
        <v>44450</v>
      </c>
      <c r="H6" s="34">
        <v>44451</v>
      </c>
    </row>
    <row r="7" spans="2:9" s="10" customFormat="1" ht="56.1" customHeight="1" x14ac:dyDescent="0.3">
      <c r="B7" s="27"/>
      <c r="C7" s="27"/>
      <c r="D7" s="27"/>
      <c r="E7" s="27"/>
      <c r="F7" s="27"/>
      <c r="G7" s="27"/>
      <c r="H7" s="27"/>
    </row>
    <row r="8" spans="2:9" s="4" customFormat="1" ht="24" customHeight="1" x14ac:dyDescent="0.3">
      <c r="B8" s="35">
        <f t="array" ref="B8:H8">Dni_i_tygodnie+DATE(Rok_kalendarzowy,9,1)-WEEKDAY(DATE(Rok_kalendarzowy,9,1),(Początek_tygodnia="Poniedziałek")+1)+15</f>
        <v>44452</v>
      </c>
      <c r="C8" s="35">
        <v>44453</v>
      </c>
      <c r="D8" s="35">
        <v>44454</v>
      </c>
      <c r="E8" s="35">
        <v>44455</v>
      </c>
      <c r="F8" s="35">
        <v>44456</v>
      </c>
      <c r="G8" s="35">
        <v>44457</v>
      </c>
      <c r="H8" s="35">
        <v>44458</v>
      </c>
    </row>
    <row r="9" spans="2:9" s="10" customFormat="1" ht="56.1" customHeight="1" x14ac:dyDescent="0.3">
      <c r="B9" s="28"/>
      <c r="C9" s="28"/>
      <c r="D9" s="28"/>
      <c r="E9" s="28"/>
      <c r="F9" s="28"/>
      <c r="G9" s="28"/>
      <c r="H9" s="28"/>
    </row>
    <row r="10" spans="2:9" s="4" customFormat="1" ht="24" customHeight="1" x14ac:dyDescent="0.3">
      <c r="B10" s="34">
        <f t="array" ref="B10:H10">Dni_i_tygodnie+DATE(Rok_kalendarzowy,9,1)-WEEKDAY(DATE(Rok_kalendarzowy,9,1),(Początek_tygodnia="Poniedziałek")+1)+22</f>
        <v>44459</v>
      </c>
      <c r="C10" s="34">
        <v>44460</v>
      </c>
      <c r="D10" s="34">
        <v>44461</v>
      </c>
      <c r="E10" s="34">
        <v>44462</v>
      </c>
      <c r="F10" s="34">
        <v>44463</v>
      </c>
      <c r="G10" s="34">
        <v>44464</v>
      </c>
      <c r="H10" s="34">
        <v>44465</v>
      </c>
    </row>
    <row r="11" spans="2:9" s="10" customFormat="1" ht="56.1" customHeight="1" x14ac:dyDescent="0.3">
      <c r="B11" s="27"/>
      <c r="C11" s="27"/>
      <c r="D11" s="27"/>
      <c r="E11" s="27"/>
      <c r="F11" s="27"/>
      <c r="G11" s="27"/>
      <c r="H11" s="27"/>
    </row>
    <row r="12" spans="2:9" s="4" customFormat="1" ht="24" customHeight="1" x14ac:dyDescent="0.3">
      <c r="B12" s="35">
        <f t="array" ref="B12:H12">Dni_i_tygodnie+DATE(Rok_kalendarzowy,9,1)-WEEKDAY(DATE(Rok_kalendarzowy,9,1),(Początek_tygodnia="Poniedziałek")+1)+29</f>
        <v>44466</v>
      </c>
      <c r="C12" s="35">
        <v>44467</v>
      </c>
      <c r="D12" s="35">
        <v>44468</v>
      </c>
      <c r="E12" s="35">
        <v>44469</v>
      </c>
      <c r="F12" s="35">
        <v>44470</v>
      </c>
      <c r="G12" s="35">
        <v>44471</v>
      </c>
      <c r="H12" s="35">
        <v>44472</v>
      </c>
    </row>
    <row r="13" spans="2:9" s="10" customFormat="1" ht="56.1" customHeight="1" x14ac:dyDescent="0.3">
      <c r="B13" s="28"/>
      <c r="C13" s="28"/>
      <c r="D13" s="28"/>
      <c r="E13" s="28"/>
      <c r="F13" s="28"/>
      <c r="G13" s="28"/>
      <c r="H13" s="28"/>
    </row>
    <row r="14" spans="2:9" s="4" customFormat="1" ht="24" customHeight="1" x14ac:dyDescent="0.3">
      <c r="B14" s="34">
        <f t="array" ref="B14:C14">Dni_i_tygodnie+DATE(Rok_kalendarzowy,9,1)-WEEKDAY(DATE(Rok_kalendarzowy,9,1),(Początek_tygodnia="Poniedziałek")+1)+36</f>
        <v>44473</v>
      </c>
      <c r="C14" s="34">
        <v>44474</v>
      </c>
      <c r="D14" s="59" t="s">
        <v>0</v>
      </c>
      <c r="E14" s="59"/>
      <c r="F14" s="59"/>
      <c r="G14" s="59"/>
      <c r="H14" s="60"/>
    </row>
    <row r="15" spans="2:9" s="10" customFormat="1" ht="56.1" customHeight="1" x14ac:dyDescent="0.3">
      <c r="B15" s="27"/>
      <c r="C15" s="27"/>
      <c r="D15" s="61"/>
      <c r="E15" s="61"/>
      <c r="F15" s="61"/>
      <c r="G15" s="61"/>
      <c r="H15" s="62"/>
    </row>
  </sheetData>
  <mergeCells count="3">
    <mergeCell ref="B2:D2"/>
    <mergeCell ref="D14:H14"/>
    <mergeCell ref="D15:H15"/>
  </mergeCells>
  <phoneticPr fontId="33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ycznie określony dzień tygodnia" sqref="C3:H3" xr:uid="{00000000-0002-0000-0800-000000000000}"/>
    <dataValidation allowBlank="1" showInputMessage="1" showErrorMessage="1" prompt="Rok w tej komórce jest automatycznie aktualizowany na podstawie roku wprowadzonego w arkuszu stycznia. Kalendarz poniżej zawiera daty poprzedniego i następnego miesiąca oznaczone jaśniejszą czcionką" sqref="B2:D2" xr:uid="{00000000-0002-0000-0800-000001000000}"/>
    <dataValidation allowBlank="1" showInputMessage="1" showErrorMessage="1" prompt="Wrzesień — kalendarz miesięczny" sqref="A1" xr:uid="{00000000-0002-0000-0800-000002000000}"/>
    <dataValidation allowBlank="1" showInputMessage="1" showErrorMessage="1" prompt="Ten wiersz i wiersze nr 6, 8, 10, 12 i 14 zawierają kalendarzowe dni tygodnia. Jeśli ta komórka nie zawiera liczby 1, jest to dzień z poprzedniego miesiąca. Notatki wprowadź w komórce D15." sqref="B4" xr:uid="{00000000-0002-0000-0800-000003000000}"/>
    <dataValidation allowBlank="1" showInputMessage="1" showErrorMessage="1" prompt="Ten wiersz i wiersze nr 7, 9, 11, 13 i 15 zawierają komórki do wprowadzania codziennych notatek związanych z dniami kalendarzowymi podanymi w komórkach powyżej nich." sqref="B5" xr:uid="{00000000-0002-0000-0800-000004000000}"/>
    <dataValidation allowBlank="1" showInputMessage="1" prompt="W tej komórce wprowadź notatki dotyczące miesięcy" sqref="D15:H15" xr:uid="{00000000-0002-0000-0800-000005000000}"/>
    <dataValidation allowBlank="1" showInputMessage="1" prompt="W poniższej komórce wprowadź notatki dotyczące miesięcy" sqref="D14:H14" xr:uid="{00000000-0002-0000-0800-000006000000}"/>
    <dataValidation allowBlank="1" showInputMessage="1" showErrorMessage="1" prompt="Ten wiersz zawiera nazwy dni tygodnia dla tego kalendarza. Ta komórka zawiera pierwszy dzień tygodnia. Aby zmienić pierwszy dzień, wybierz nowy dzień tygodnia w komórce L5 w arkuszu stycznia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  <vt:lpstr>Obszar_tytułów_kolumn1..H12.1</vt:lpstr>
      <vt:lpstr>Obszar_tytułów_kolumn1..H12.10</vt:lpstr>
      <vt:lpstr>Obszar_tytułów_kolumn1..H12.11</vt:lpstr>
      <vt:lpstr>Obszar_tytułów_kolumn1..H12.12</vt:lpstr>
      <vt:lpstr>Obszar_tytułów_kolumn1..H12.2</vt:lpstr>
      <vt:lpstr>Obszar_tytułów_kolumn1..H12.3</vt:lpstr>
      <vt:lpstr>Obszar_tytułów_kolumn1..H12.4</vt:lpstr>
      <vt:lpstr>Obszar_tytułów_kolumn1..H12.5</vt:lpstr>
      <vt:lpstr>Obszar_tytułów_kolumn1..H12.6</vt:lpstr>
      <vt:lpstr>Obszar_tytułów_kolumn1..H12.7</vt:lpstr>
      <vt:lpstr>Obszar_tytułów_kolumn1..H12.8</vt:lpstr>
      <vt:lpstr>Obszar_tytułów_kolumn1..H12.9</vt:lpstr>
      <vt:lpstr>Obszar_tytułów_kolumn2..C14.1</vt:lpstr>
      <vt:lpstr>Obszar_tytułów_kolumn2..C14.10</vt:lpstr>
      <vt:lpstr>Obszar_tytułów_kolumn2..C14.11</vt:lpstr>
      <vt:lpstr>Obszar_tytułów_kolumn2..C14.12</vt:lpstr>
      <vt:lpstr>Obszar_tytułów_kolumn2..C14.2</vt:lpstr>
      <vt:lpstr>Obszar_tytułów_kolumn2..C14.3</vt:lpstr>
      <vt:lpstr>Obszar_tytułów_kolumn2..C14.4</vt:lpstr>
      <vt:lpstr>Obszar_tytułów_kolumn2..C14.5</vt:lpstr>
      <vt:lpstr>Obszar_tytułów_kolumn2..C14.6</vt:lpstr>
      <vt:lpstr>Obszar_tytułów_kolumn2..C14.7</vt:lpstr>
      <vt:lpstr>Obszar_tytułów_kolumn2..C14.8</vt:lpstr>
      <vt:lpstr>Obszar_tytułów_kolumn2..C14.9</vt:lpstr>
      <vt:lpstr>Początek_tygodnia</vt:lpstr>
      <vt:lpstr>Czerwiec!Print_Area</vt:lpstr>
      <vt:lpstr>Grudzień!Print_Area</vt:lpstr>
      <vt:lpstr>Kwiecień!Print_Area</vt:lpstr>
      <vt:lpstr>Lipiec!Print_Area</vt:lpstr>
      <vt:lpstr>Listopad!Print_Area</vt:lpstr>
      <vt:lpstr>Luty!Print_Area</vt:lpstr>
      <vt:lpstr>Maj!Print_Area</vt:lpstr>
      <vt:lpstr>Marzec!Print_Area</vt:lpstr>
      <vt:lpstr>Październik!Print_Area</vt:lpstr>
      <vt:lpstr>Sierpień!Print_Area</vt:lpstr>
      <vt:lpstr>Styczeń!Print_Area</vt:lpstr>
      <vt:lpstr>Wrzesień!Print_Area</vt:lpstr>
      <vt:lpstr>Rok_kalendarzowy</vt:lpstr>
      <vt:lpstr>Wiersz_Tytuł_Region1..K3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2020-11-02T07:00:49Z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