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9"/>
  <workbookPr filterPrivacy="1" codeName="ThisWorkbook"/>
  <xr:revisionPtr revIDLastSave="0" documentId="13_ncr:1_{E33FA9F8-3B05-4D56-99EB-FED5FBB2F46B}" xr6:coauthVersionLast="47" xr6:coauthVersionMax="47" xr10:uidLastSave="{00000000-0000-0000-0000-000000000000}"/>
  <bookViews>
    <workbookView xWindow="-120" yWindow="-120" windowWidth="28980" windowHeight="15885" xr2:uid="{00000000-000D-0000-FFFF-FFFF00000000}"/>
  </bookViews>
  <sheets>
    <sheet name="Koszty remontu łazienki" sheetId="2" r:id="rId1"/>
  </sheets>
  <definedNames>
    <definedName name="Nadwyżka">'Koszty remontu łazienki'!$H$23</definedName>
    <definedName name="Tytuł_1">Koszty[[#Headers],[Obszar]]</definedName>
    <definedName name="_xlnm.Print_Titles" localSheetId="0">'Koszty remontu łazienki'!$3:$4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3" i="2" l="1"/>
  <c r="E24" i="2" s="1"/>
  <c r="G21" i="2"/>
  <c r="H21" i="2"/>
  <c r="I21" i="2"/>
  <c r="H23" i="2" l="1"/>
  <c r="H24" i="2" s="1"/>
  <c r="J21" i="2"/>
</calcChain>
</file>

<file path=xl/sharedStrings.xml><?xml version="1.0" encoding="utf-8"?>
<sst xmlns="http://schemas.openxmlformats.org/spreadsheetml/2006/main" count="47" uniqueCount="40">
  <si>
    <t>Arkusz kosztów remontu łazienki</t>
  </si>
  <si>
    <t xml:space="preserve">UWAGA: Kolumny Różnica w tabeli będą pokazywać, czy kwoty rzeczywiste przekroczyły kwoty szacowane.  Czerwone liczby oznaczają przekroczenie (wartość ujemna), a czarne — kwoty mniejsze od szacowanych (wartość dodatnia). </t>
  </si>
  <si>
    <t>Obszar</t>
  </si>
  <si>
    <t>Wanna/prysznic</t>
  </si>
  <si>
    <t>Szafki</t>
  </si>
  <si>
    <t>Blaty</t>
  </si>
  <si>
    <t>Krany</t>
  </si>
  <si>
    <t>Pokrycie podłogi</t>
  </si>
  <si>
    <t>Wyposażenie</t>
  </si>
  <si>
    <t>Oświetlenie</t>
  </si>
  <si>
    <t>Zlewy</t>
  </si>
  <si>
    <t>Inne</t>
  </si>
  <si>
    <t>Suma częściowa</t>
  </si>
  <si>
    <t>Nieoczekiwane koszty (dodaj 30% kosztów szacowanych)</t>
  </si>
  <si>
    <t>Koszty całkowite</t>
  </si>
  <si>
    <t>Pozycje</t>
  </si>
  <si>
    <t>Wanna, żeliwna, 140 cm, standardowa</t>
  </si>
  <si>
    <t>Drzwi do kabiny prysznicowej, na zawiasach, standardowe</t>
  </si>
  <si>
    <t>Głowica prysznica, standardowa</t>
  </si>
  <si>
    <t>Obudowa ściany wanny, standardowa</t>
  </si>
  <si>
    <t>Szafka na lekarstwa, 60 cm, dodatkowa</t>
  </si>
  <si>
    <t>Modułowe szafki na kosmetyki, 75 cm, standardowe</t>
  </si>
  <si>
    <t>Kafelki ceramiczne, dodatkowe (ilość w metrach)</t>
  </si>
  <si>
    <t>Kran, wanna, standardowe</t>
  </si>
  <si>
    <t>Kran, prysznic, pojedynczy uchwyt, standardowe</t>
  </si>
  <si>
    <t>Kran nad zlew, standardowy</t>
  </si>
  <si>
    <t>Kafelki ceramiczne, standardowe (ilość w metrach kwadratowych)</t>
  </si>
  <si>
    <t>Wieszak na ręcznik, standardowy</t>
  </si>
  <si>
    <t>Uchwyt na papier toaletowy</t>
  </si>
  <si>
    <t>Oświetlenie podtynkowe, standardowe</t>
  </si>
  <si>
    <t>Sedes, standardowy</t>
  </si>
  <si>
    <t>Ilość</t>
  </si>
  <si>
    <t>Koszt pozycji (PLN)</t>
  </si>
  <si>
    <t>Szacowany</t>
  </si>
  <si>
    <t>Rzeczywisty</t>
  </si>
  <si>
    <t>Różnica</t>
  </si>
  <si>
    <t>Całkowity koszt (PLN)</t>
  </si>
  <si>
    <t xml:space="preserve">Szacowany </t>
  </si>
  <si>
    <t xml:space="preserve">Rzeczywisty </t>
  </si>
  <si>
    <t xml:space="preserve">Różnica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</si>
</sst>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zł&quot;;[Red]\-#,##0.00\ &quot;zł&quot;"/>
    <numFmt numFmtId="164" formatCode="_(* #,##0_);_(* \(#,##0\);_(* &quot;-&quot;_);_(@_)"/>
    <numFmt numFmtId="165" formatCode="#,##0.00\ &quot;zł&quot;;[Red]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7558519241921"/>
      </left>
      <right/>
      <top/>
      <bottom style="thin">
        <color theme="6" tint="0.39994506668294322"/>
      </bottom>
      <diagonal/>
    </border>
    <border>
      <left/>
      <right style="thin">
        <color theme="6" tint="0.39997558519241921"/>
      </right>
      <top/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164" fontId="1" fillId="0" borderId="0" applyFont="0" applyFill="0" applyBorder="0" applyAlignment="0" applyProtection="0"/>
    <xf numFmtId="8" fontId="1" fillId="0" borderId="0" applyFont="0" applyFill="0" applyBorder="0">
      <alignment horizontal="right"/>
    </xf>
    <xf numFmtId="8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8" fontId="2" fillId="0" borderId="3">
      <alignment horizontal="left" indent="5"/>
    </xf>
    <xf numFmtId="0" fontId="2" fillId="0" borderId="2">
      <alignment horizontal="left" wrapText="1"/>
    </xf>
    <xf numFmtId="8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7" applyNumberFormat="0" applyAlignment="0" applyProtection="0"/>
    <xf numFmtId="0" fontId="16" fillId="11" borderId="18" applyNumberFormat="0" applyAlignment="0" applyProtection="0"/>
    <xf numFmtId="0" fontId="17" fillId="11" borderId="17" applyNumberFormat="0" applyAlignment="0" applyProtection="0"/>
    <xf numFmtId="0" fontId="18" fillId="0" borderId="19" applyNumberFormat="0" applyFill="0" applyAlignment="0" applyProtection="0"/>
    <xf numFmtId="0" fontId="3" fillId="12" borderId="20" applyNumberFormat="0" applyAlignment="0" applyProtection="0"/>
    <xf numFmtId="0" fontId="19" fillId="0" borderId="0" applyNumberFormat="0" applyFill="0" applyBorder="0" applyAlignment="0" applyProtection="0"/>
    <xf numFmtId="0" fontId="1" fillId="13" borderId="21" applyNumberFormat="0" applyFont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4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1" fontId="7" fillId="0" borderId="12" xfId="2" applyFont="1">
      <alignment horizontal="right"/>
    </xf>
    <xf numFmtId="8" fontId="7" fillId="0" borderId="0" xfId="4" applyFont="1">
      <alignment horizontal="right"/>
    </xf>
    <xf numFmtId="8" fontId="7" fillId="0" borderId="13" xfId="5" applyFont="1">
      <alignment horizontal="right"/>
    </xf>
    <xf numFmtId="0" fontId="7" fillId="0" borderId="12" xfId="0" applyFont="1" applyBorder="1" applyAlignment="1">
      <alignment horizontal="right"/>
    </xf>
    <xf numFmtId="0" fontId="9" fillId="5" borderId="0" xfId="9" applyNumberFormat="1" applyFont="1" applyFill="1">
      <alignment horizontal="center"/>
    </xf>
    <xf numFmtId="0" fontId="9" fillId="5" borderId="0" xfId="9" applyNumberFormat="1" applyFont="1" applyFill="1" applyBorder="1">
      <alignment horizontal="center"/>
    </xf>
    <xf numFmtId="0" fontId="9" fillId="5" borderId="7" xfId="9" applyNumberFormat="1" applyFont="1" applyFill="1" applyBorder="1">
      <alignment horizontal="center"/>
    </xf>
    <xf numFmtId="0" fontId="0" fillId="0" borderId="15" xfId="0" applyBorder="1">
      <alignment wrapText="1"/>
    </xf>
    <xf numFmtId="0" fontId="11" fillId="6" borderId="0" xfId="0" applyFont="1" applyFill="1">
      <alignment wrapText="1"/>
    </xf>
    <xf numFmtId="0" fontId="11" fillId="6" borderId="8" xfId="10" applyFont="1" applyFill="1" applyBorder="1">
      <alignment horizontal="center"/>
    </xf>
    <xf numFmtId="0" fontId="11" fillId="6" borderId="4" xfId="10" applyNumberFormat="1" applyFont="1" applyFill="1" applyBorder="1">
      <alignment horizontal="center"/>
    </xf>
    <xf numFmtId="0" fontId="11" fillId="6" borderId="0" xfId="10" applyNumberFormat="1" applyFont="1" applyFill="1" applyBorder="1">
      <alignment horizontal="center"/>
    </xf>
    <xf numFmtId="0" fontId="11" fillId="6" borderId="5" xfId="10" applyNumberFormat="1" applyFont="1" applyFill="1" applyBorder="1">
      <alignment horizontal="center"/>
    </xf>
    <xf numFmtId="0" fontId="0" fillId="0" borderId="9" xfId="0" applyBorder="1">
      <alignment wrapText="1"/>
    </xf>
    <xf numFmtId="0" fontId="7" fillId="0" borderId="0" xfId="0" applyFont="1" applyAlignment="1">
      <alignment horizontal="right"/>
    </xf>
    <xf numFmtId="165" fontId="7" fillId="0" borderId="9" xfId="0" applyNumberFormat="1" applyFont="1" applyBorder="1" applyAlignment="1"/>
    <xf numFmtId="165" fontId="7" fillId="0" borderId="0" xfId="0" applyNumberFormat="1" applyFont="1" applyAlignment="1"/>
    <xf numFmtId="165" fontId="7" fillId="0" borderId="0" xfId="0" applyNumberFormat="1" applyFont="1" applyAlignment="1">
      <alignment horizontal="right"/>
    </xf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8" fillId="0" borderId="3" xfId="12" applyFont="1" applyBorder="1">
      <alignment horizontal="left" wrapText="1"/>
    </xf>
    <xf numFmtId="0" fontId="2" fillId="0" borderId="2" xfId="12">
      <alignment horizontal="left" wrapText="1"/>
    </xf>
    <xf numFmtId="8" fontId="8" fillId="0" borderId="14" xfId="13" applyFont="1" applyAlignment="1">
      <alignment horizontal="left" indent="5"/>
    </xf>
    <xf numFmtId="0" fontId="10" fillId="0" borderId="0" xfId="14" applyAlignment="1">
      <alignment wrapText="1"/>
    </xf>
    <xf numFmtId="8" fontId="7" fillId="0" borderId="6" xfId="0" applyNumberFormat="1" applyFont="1" applyBorder="1" applyAlignment="1"/>
    <xf numFmtId="8" fontId="7" fillId="0" borderId="9" xfId="0" applyNumberFormat="1" applyFont="1" applyBorder="1" applyAlignment="1"/>
    <xf numFmtId="8" fontId="7" fillId="0" borderId="13" xfId="0" applyNumberFormat="1" applyFont="1" applyBorder="1" applyAlignment="1">
      <alignment horizontal="right"/>
    </xf>
    <xf numFmtId="8" fontId="7" fillId="0" borderId="0" xfId="0" applyNumberFormat="1" applyFont="1" applyAlignment="1"/>
    <xf numFmtId="8" fontId="7" fillId="0" borderId="16" xfId="0" applyNumberFormat="1" applyFont="1" applyBorder="1" applyAlignment="1"/>
    <xf numFmtId="8" fontId="2" fillId="0" borderId="3" xfId="11">
      <alignment horizontal="left" indent="5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8" builtinId="20" customBuiltin="1"/>
    <cellStyle name="Dane wyjściowe" xfId="19" builtinId="21" customBuiltin="1"/>
    <cellStyle name="Dobry" xfId="15" builtinId="26" customBuiltin="1"/>
    <cellStyle name="Dziesiętny" xfId="2" builtinId="3" customBuiltin="1"/>
    <cellStyle name="Dziesiętny [0]" xfId="3" builtinId="6" customBuiltin="1"/>
    <cellStyle name="Komórka połączona" xfId="21" builtinId="24" customBuiltin="1"/>
    <cellStyle name="Komórka zaznaczona" xfId="22" builtinId="23" customBuiltin="1"/>
    <cellStyle name="Nagłówek 1" xfId="1" builtinId="16" customBuiltin="1"/>
    <cellStyle name="Nagłówek 2" xfId="8" builtinId="17" customBuiltin="1"/>
    <cellStyle name="Nagłówek 3" xfId="9" builtinId="18" customBuiltin="1"/>
    <cellStyle name="Nagłówek 4" xfId="10" builtinId="19" customBuiltin="1"/>
    <cellStyle name="Neutralny" xfId="17" builtinId="28" customBuiltin="1"/>
    <cellStyle name="Normalny" xfId="0" builtinId="0" customBuiltin="1"/>
    <cellStyle name="Obliczenia" xfId="20" builtinId="22" customBuiltin="1"/>
    <cellStyle name="Procentowy" xfId="6" builtinId="5" customBuiltin="1"/>
    <cellStyle name="Suma" xfId="11" builtinId="25" customBuiltin="1"/>
    <cellStyle name="Suma — lewe obramowanie" xfId="12" xr:uid="{00000000-0005-0000-0000-00000D000000}"/>
    <cellStyle name="Suma — prawe obramowanie" xfId="13" xr:uid="{00000000-0005-0000-0000-00000E000000}"/>
    <cellStyle name="Tekst objaśnienia" xfId="14" builtinId="53" customBuiltin="1"/>
    <cellStyle name="Tekst ostrzeżenia" xfId="23" builtinId="11" customBuiltin="1"/>
    <cellStyle name="Tytuł" xfId="7" builtinId="15" customBuiltin="1"/>
    <cellStyle name="Uwaga" xfId="24" builtinId="10" customBuiltin="1"/>
    <cellStyle name="Walutowy" xfId="4" builtinId="4" customBuiltin="1"/>
    <cellStyle name="Walutowy [0]" xfId="5" builtinId="7" customBuiltin="1"/>
    <cellStyle name="Zły" xfId="16" builtinId="27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  <border diagonalUp="0" diagonalDown="0">
        <left/>
        <right style="thin">
          <color theme="6" tint="0.39997558519241921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;[Red]\-#,##0.00\ &quot;zł&quot;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6" tint="0.39997558519241921"/>
        </left>
        <right/>
        <top/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</dxfs>
  <tableStyles count="1" defaultPivotStyle="PivotStyleLight16">
    <tableStyle name="Kalkulator kosztów remontu łazienki" pivot="0" count="5" xr9:uid="{00000000-0011-0000-FFFF-FFFF00000000}"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szty" displayName="Koszty" ref="B4:J21" totalsRowCount="1" headerRowDxfId="9">
  <autoFilter ref="B4:J20" xr:uid="{00000000-0009-0000-0100-000001000000}"/>
  <tableColumns count="9">
    <tableColumn id="1" xr3:uid="{00000000-0010-0000-0000-000001000000}" name="Obszar" totalsRowLabel="Suma częściowa" totalsRowDxfId="8"/>
    <tableColumn id="2" xr3:uid="{00000000-0010-0000-0000-000002000000}" name="Pozycje" totalsRowDxfId="7"/>
    <tableColumn id="3" xr3:uid="{00000000-0010-0000-0000-000003000000}" name="Ilość" totalsRowDxfId="6" dataCellStyle="Dziesiętny"/>
    <tableColumn id="4" xr3:uid="{00000000-0010-0000-0000-000004000000}" name="Szacowany" totalsRowFunction="sum" totalsRowDxfId="5" dataCellStyle="Walutowy"/>
    <tableColumn id="5" xr3:uid="{00000000-0010-0000-0000-000005000000}" name="Rzeczywisty" totalsRowFunction="sum" totalsRowDxfId="4" dataCellStyle="Walutowy">
      <calculatedColumnFormula>RANDBETWEEN(E5+2,E5+20)</calculatedColumnFormula>
    </tableColumn>
    <tableColumn id="8" xr3:uid="{00000000-0010-0000-0000-000008000000}" name="Różnica" totalsRowFunction="sum" totalsRowDxfId="3" dataCellStyle="Walutowy [0]">
      <calculatedColumnFormula>IFERROR(Koszty[[#This Row],[Szacowany]]-Koszty[[#This Row],[Rzeczywisty]], "")</calculatedColumnFormula>
    </tableColumn>
    <tableColumn id="6" xr3:uid="{00000000-0010-0000-0000-000006000000}" name="Szacowany " totalsRowFunction="sum" totalsRowDxfId="2" dataCellStyle="Walutowy">
      <calculatedColumnFormula>IFERROR(Koszty[[#This Row],[Ilość]]*Koszty[[#This Row],[Szacowany]], "")</calculatedColumnFormula>
    </tableColumn>
    <tableColumn id="7" xr3:uid="{00000000-0010-0000-0000-000007000000}" name="Rzeczywisty " totalsRowFunction="sum" totalsRowDxfId="1" dataCellStyle="Walutowy">
      <calculatedColumnFormula>IFERROR(Koszty[[#This Row],[Ilość]]*Koszty[[#This Row],[Rzeczywisty]], "")</calculatedColumnFormula>
    </tableColumn>
    <tableColumn id="9" xr3:uid="{00000000-0010-0000-0000-000009000000}" name="Różnica " totalsRowFunction="sum" totalsRowDxfId="0" dataCellStyle="Walutowy">
      <calculatedColumnFormula>IFERROR(Koszty[[#This Row],[Szacowany ]]-Koszty[[#This Row],[Rzeczywisty ]], "")</calculatedColumnFormula>
    </tableColumn>
  </tableColumns>
  <tableStyleInfo name="Kalkulator kosztów remontu łazienki" showFirstColumn="0" showLastColumn="0" showRowStripes="1" showColumnStripes="0"/>
  <extLst>
    <ext xmlns:x14="http://schemas.microsoft.com/office/spreadsheetml/2009/9/main" uri="{504A1905-F514-4f6f-8877-14C23A59335A}">
      <x14:table altTextSummary="W tej tabeli znajdują się: obszar, elementy, ilość, szacowane i rzeczywiste koszty. Łączna wartość szacowanych i rzeczywistych kosztów oraz ich różnica są obliczane automatycznie"/>
    </ext>
  </extLst>
</table>
</file>

<file path=xl/theme/theme1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4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2" customWidth="1"/>
    <col min="2" max="2" width="22.85546875" style="2" customWidth="1"/>
    <col min="3" max="3" width="71.7109375" style="2" customWidth="1"/>
    <col min="4" max="4" width="16.140625" style="2" customWidth="1"/>
    <col min="5" max="5" width="15.7109375" style="2" customWidth="1"/>
    <col min="6" max="6" width="17.28515625" style="2" customWidth="1"/>
    <col min="7" max="8" width="15.7109375" style="2" customWidth="1"/>
    <col min="9" max="9" width="17.28515625" style="2" customWidth="1"/>
    <col min="10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7" t="s">
        <v>1</v>
      </c>
      <c r="C2" s="27"/>
      <c r="D2" s="27"/>
    </row>
    <row r="3" spans="2:10" ht="30" customHeight="1" x14ac:dyDescent="0.25">
      <c r="B3" s="27"/>
      <c r="C3" s="27"/>
      <c r="D3" s="27"/>
      <c r="E3" s="22" t="s">
        <v>32</v>
      </c>
      <c r="F3" s="22"/>
      <c r="G3" s="22"/>
      <c r="H3" s="21" t="s">
        <v>36</v>
      </c>
      <c r="I3" s="21"/>
      <c r="J3" s="21"/>
    </row>
    <row r="4" spans="2:10" ht="30" customHeight="1" x14ac:dyDescent="0.25">
      <c r="B4" s="11" t="s">
        <v>2</v>
      </c>
      <c r="C4" s="11" t="s">
        <v>15</v>
      </c>
      <c r="D4" s="12" t="s">
        <v>31</v>
      </c>
      <c r="E4" s="13" t="s">
        <v>33</v>
      </c>
      <c r="F4" s="14" t="s">
        <v>34</v>
      </c>
      <c r="G4" s="15" t="s">
        <v>35</v>
      </c>
      <c r="H4" s="7" t="s">
        <v>37</v>
      </c>
      <c r="I4" s="8" t="s">
        <v>38</v>
      </c>
      <c r="J4" s="9" t="s">
        <v>39</v>
      </c>
    </row>
    <row r="5" spans="2:10" ht="30" customHeight="1" x14ac:dyDescent="0.25">
      <c r="B5" s="2" t="s">
        <v>3</v>
      </c>
      <c r="C5" s="2" t="s">
        <v>16</v>
      </c>
      <c r="D5" s="3">
        <v>1</v>
      </c>
      <c r="E5" s="4">
        <v>250</v>
      </c>
      <c r="F5" s="4">
        <f t="shared" ref="F5:F20" ca="1" si="0">RANDBETWEEN(E5+2,E5+20)</f>
        <v>254</v>
      </c>
      <c r="G5" s="5">
        <f ca="1">IFERROR(Koszty[[#This Row],[Szacowany]]-Koszty[[#This Row],[Rzeczywisty]], "")</f>
        <v>-4</v>
      </c>
      <c r="H5" s="4">
        <f>IFERROR(Koszty[[#This Row],[Ilość]]*Koszty[[#This Row],[Szacowany]], "")</f>
        <v>250</v>
      </c>
      <c r="I5" s="4">
        <f ca="1">IFERROR(Koszty[[#This Row],[Ilość]]*Koszty[[#This Row],[Rzeczywisty]], "")</f>
        <v>254</v>
      </c>
      <c r="J5" s="4">
        <f ca="1">IFERROR(Koszty[[#This Row],[Szacowany ]]-Koszty[[#This Row],[Rzeczywisty ]], "")</f>
        <v>-4</v>
      </c>
    </row>
    <row r="6" spans="2:10" ht="30" customHeight="1" x14ac:dyDescent="0.25">
      <c r="B6" s="2" t="s">
        <v>3</v>
      </c>
      <c r="C6" s="2" t="s">
        <v>17</v>
      </c>
      <c r="D6" s="3">
        <v>1</v>
      </c>
      <c r="E6" s="4">
        <v>200</v>
      </c>
      <c r="F6" s="4">
        <f t="shared" ca="1" si="0"/>
        <v>214</v>
      </c>
      <c r="G6" s="5">
        <f ca="1">IFERROR(Koszty[[#This Row],[Szacowany]]-Koszty[[#This Row],[Rzeczywisty]], "")</f>
        <v>-14</v>
      </c>
      <c r="H6" s="4">
        <f>IFERROR(Koszty[[#This Row],[Ilość]]*Koszty[[#This Row],[Szacowany]], "")</f>
        <v>200</v>
      </c>
      <c r="I6" s="4">
        <f ca="1">IFERROR(Koszty[[#This Row],[Ilość]]*Koszty[[#This Row],[Rzeczywisty]], "")</f>
        <v>214</v>
      </c>
      <c r="J6" s="4">
        <f ca="1">IFERROR(Koszty[[#This Row],[Szacowany ]]-Koszty[[#This Row],[Rzeczywisty ]], "")</f>
        <v>-14</v>
      </c>
    </row>
    <row r="7" spans="2:10" ht="30" customHeight="1" x14ac:dyDescent="0.25">
      <c r="B7" s="2" t="s">
        <v>3</v>
      </c>
      <c r="C7" s="2" t="s">
        <v>18</v>
      </c>
      <c r="D7" s="3">
        <v>1</v>
      </c>
      <c r="E7" s="4">
        <v>50</v>
      </c>
      <c r="F7" s="4">
        <f t="shared" ca="1" si="0"/>
        <v>67</v>
      </c>
      <c r="G7" s="5">
        <f ca="1">IFERROR(Koszty[[#This Row],[Szacowany]]-Koszty[[#This Row],[Rzeczywisty]], "")</f>
        <v>-17</v>
      </c>
      <c r="H7" s="4">
        <f>IFERROR(Koszty[[#This Row],[Ilość]]*Koszty[[#This Row],[Szacowany]], "")</f>
        <v>50</v>
      </c>
      <c r="I7" s="4">
        <f ca="1">IFERROR(Koszty[[#This Row],[Ilość]]*Koszty[[#This Row],[Rzeczywisty]], "")</f>
        <v>67</v>
      </c>
      <c r="J7" s="4">
        <f ca="1">IFERROR(Koszty[[#This Row],[Szacowany ]]-Koszty[[#This Row],[Rzeczywisty ]], "")</f>
        <v>-17</v>
      </c>
    </row>
    <row r="8" spans="2:10" ht="30" customHeight="1" x14ac:dyDescent="0.25">
      <c r="B8" s="2" t="s">
        <v>3</v>
      </c>
      <c r="C8" s="2" t="s">
        <v>19</v>
      </c>
      <c r="D8" s="3">
        <v>1</v>
      </c>
      <c r="E8" s="4">
        <v>200</v>
      </c>
      <c r="F8" s="4">
        <f t="shared" ca="1" si="0"/>
        <v>204</v>
      </c>
      <c r="G8" s="5">
        <f ca="1">IFERROR(Koszty[[#This Row],[Szacowany]]-Koszty[[#This Row],[Rzeczywisty]], "")</f>
        <v>-4</v>
      </c>
      <c r="H8" s="4">
        <f>IFERROR(Koszty[[#This Row],[Ilość]]*Koszty[[#This Row],[Szacowany]], "")</f>
        <v>200</v>
      </c>
      <c r="I8" s="4">
        <f ca="1">IFERROR(Koszty[[#This Row],[Ilość]]*Koszty[[#This Row],[Rzeczywisty]], "")</f>
        <v>204</v>
      </c>
      <c r="J8" s="4">
        <f ca="1">IFERROR(Koszty[[#This Row],[Szacowany ]]-Koszty[[#This Row],[Rzeczywisty ]], "")</f>
        <v>-4</v>
      </c>
    </row>
    <row r="9" spans="2:10" ht="30" customHeight="1" x14ac:dyDescent="0.25">
      <c r="B9" s="2" t="s">
        <v>4</v>
      </c>
      <c r="C9" s="2" t="s">
        <v>20</v>
      </c>
      <c r="D9" s="3">
        <v>1</v>
      </c>
      <c r="E9" s="4">
        <v>200</v>
      </c>
      <c r="F9" s="4">
        <f t="shared" ca="1" si="0"/>
        <v>205</v>
      </c>
      <c r="G9" s="5">
        <f ca="1">IFERROR(Koszty[[#This Row],[Szacowany]]-Koszty[[#This Row],[Rzeczywisty]], "")</f>
        <v>-5</v>
      </c>
      <c r="H9" s="4">
        <f>IFERROR(Koszty[[#This Row],[Ilość]]*Koszty[[#This Row],[Szacowany]], "")</f>
        <v>200</v>
      </c>
      <c r="I9" s="4">
        <f ca="1">IFERROR(Koszty[[#This Row],[Ilość]]*Koszty[[#This Row],[Rzeczywisty]], "")</f>
        <v>205</v>
      </c>
      <c r="J9" s="4">
        <f ca="1">IFERROR(Koszty[[#This Row],[Szacowany ]]-Koszty[[#This Row],[Rzeczywisty ]], "")</f>
        <v>-5</v>
      </c>
    </row>
    <row r="10" spans="2:10" ht="30" customHeight="1" x14ac:dyDescent="0.25">
      <c r="B10" s="2" t="s">
        <v>4</v>
      </c>
      <c r="C10" s="2" t="s">
        <v>21</v>
      </c>
      <c r="D10" s="3">
        <v>2</v>
      </c>
      <c r="E10" s="4">
        <v>100</v>
      </c>
      <c r="F10" s="4">
        <f t="shared" ca="1" si="0"/>
        <v>114</v>
      </c>
      <c r="G10" s="5">
        <f ca="1">IFERROR(Koszty[[#This Row],[Szacowany]]-Koszty[[#This Row],[Rzeczywisty]], "")</f>
        <v>-14</v>
      </c>
      <c r="H10" s="4">
        <f>IFERROR(Koszty[[#This Row],[Ilość]]*Koszty[[#This Row],[Szacowany]], "")</f>
        <v>200</v>
      </c>
      <c r="I10" s="4">
        <f ca="1">IFERROR(Koszty[[#This Row],[Ilość]]*Koszty[[#This Row],[Rzeczywisty]], "")</f>
        <v>228</v>
      </c>
      <c r="J10" s="4">
        <f ca="1">IFERROR(Koszty[[#This Row],[Szacowany ]]-Koszty[[#This Row],[Rzeczywisty ]], "")</f>
        <v>-28</v>
      </c>
    </row>
    <row r="11" spans="2:10" ht="30" customHeight="1" x14ac:dyDescent="0.25">
      <c r="B11" s="2" t="s">
        <v>5</v>
      </c>
      <c r="C11" s="2" t="s">
        <v>22</v>
      </c>
      <c r="D11" s="3">
        <v>5</v>
      </c>
      <c r="E11" s="4">
        <v>22.5</v>
      </c>
      <c r="F11" s="4">
        <f t="shared" ca="1" si="0"/>
        <v>39</v>
      </c>
      <c r="G11" s="5">
        <f ca="1">IFERROR(Koszty[[#This Row],[Szacowany]]-Koszty[[#This Row],[Rzeczywisty]], "")</f>
        <v>-16.5</v>
      </c>
      <c r="H11" s="4">
        <f>IFERROR(Koszty[[#This Row],[Ilość]]*Koszty[[#This Row],[Szacowany]], "")</f>
        <v>112.5</v>
      </c>
      <c r="I11" s="4">
        <f ca="1">IFERROR(Koszty[[#This Row],[Ilość]]*Koszty[[#This Row],[Rzeczywisty]], "")</f>
        <v>195</v>
      </c>
      <c r="J11" s="4">
        <f ca="1">IFERROR(Koszty[[#This Row],[Szacowany ]]-Koszty[[#This Row],[Rzeczywisty ]], "")</f>
        <v>-82.5</v>
      </c>
    </row>
    <row r="12" spans="2:10" ht="30" customHeight="1" x14ac:dyDescent="0.25">
      <c r="B12" s="2" t="s">
        <v>6</v>
      </c>
      <c r="C12" s="2" t="s">
        <v>23</v>
      </c>
      <c r="D12" s="3">
        <v>1</v>
      </c>
      <c r="E12" s="4">
        <v>90</v>
      </c>
      <c r="F12" s="4">
        <f t="shared" ca="1" si="0"/>
        <v>97</v>
      </c>
      <c r="G12" s="5">
        <f ca="1">IFERROR(Koszty[[#This Row],[Szacowany]]-Koszty[[#This Row],[Rzeczywisty]], "")</f>
        <v>-7</v>
      </c>
      <c r="H12" s="4">
        <f>IFERROR(Koszty[[#This Row],[Ilość]]*Koszty[[#This Row],[Szacowany]], "")</f>
        <v>90</v>
      </c>
      <c r="I12" s="4">
        <f ca="1">IFERROR(Koszty[[#This Row],[Ilość]]*Koszty[[#This Row],[Rzeczywisty]], "")</f>
        <v>97</v>
      </c>
      <c r="J12" s="4">
        <f ca="1">IFERROR(Koszty[[#This Row],[Szacowany ]]-Koszty[[#This Row],[Rzeczywisty ]], "")</f>
        <v>-7</v>
      </c>
    </row>
    <row r="13" spans="2:10" ht="30" customHeight="1" x14ac:dyDescent="0.25">
      <c r="B13" s="2" t="s">
        <v>6</v>
      </c>
      <c r="C13" s="2" t="s">
        <v>24</v>
      </c>
      <c r="D13" s="3">
        <v>1</v>
      </c>
      <c r="E13" s="4">
        <v>115</v>
      </c>
      <c r="F13" s="4">
        <f t="shared" ca="1" si="0"/>
        <v>120</v>
      </c>
      <c r="G13" s="5">
        <f ca="1">IFERROR(Koszty[[#This Row],[Szacowany]]-Koszty[[#This Row],[Rzeczywisty]], "")</f>
        <v>-5</v>
      </c>
      <c r="H13" s="4">
        <f>IFERROR(Koszty[[#This Row],[Ilość]]*Koszty[[#This Row],[Szacowany]], "")</f>
        <v>115</v>
      </c>
      <c r="I13" s="4">
        <f ca="1">IFERROR(Koszty[[#This Row],[Ilość]]*Koszty[[#This Row],[Rzeczywisty]], "")</f>
        <v>120</v>
      </c>
      <c r="J13" s="4">
        <f ca="1">IFERROR(Koszty[[#This Row],[Szacowany ]]-Koszty[[#This Row],[Rzeczywisty ]], "")</f>
        <v>-5</v>
      </c>
    </row>
    <row r="14" spans="2:10" ht="30" customHeight="1" x14ac:dyDescent="0.25">
      <c r="B14" s="2" t="s">
        <v>6</v>
      </c>
      <c r="C14" s="2" t="s">
        <v>25</v>
      </c>
      <c r="D14" s="3">
        <v>1</v>
      </c>
      <c r="E14" s="4">
        <v>95</v>
      </c>
      <c r="F14" s="4">
        <f t="shared" ca="1" si="0"/>
        <v>106</v>
      </c>
      <c r="G14" s="5">
        <f ca="1">IFERROR(Koszty[[#This Row],[Szacowany]]-Koszty[[#This Row],[Rzeczywisty]], "")</f>
        <v>-11</v>
      </c>
      <c r="H14" s="4">
        <f>IFERROR(Koszty[[#This Row],[Ilość]]*Koszty[[#This Row],[Szacowany]], "")</f>
        <v>95</v>
      </c>
      <c r="I14" s="4">
        <f ca="1">IFERROR(Koszty[[#This Row],[Ilość]]*Koszty[[#This Row],[Rzeczywisty]], "")</f>
        <v>106</v>
      </c>
      <c r="J14" s="4">
        <f ca="1">IFERROR(Koszty[[#This Row],[Szacowany ]]-Koszty[[#This Row],[Rzeczywisty ]], "")</f>
        <v>-11</v>
      </c>
    </row>
    <row r="15" spans="2:10" ht="30" customHeight="1" x14ac:dyDescent="0.25">
      <c r="B15" s="2" t="s">
        <v>7</v>
      </c>
      <c r="C15" s="2" t="s">
        <v>26</v>
      </c>
      <c r="D15" s="3">
        <v>35</v>
      </c>
      <c r="E15" s="4">
        <v>12</v>
      </c>
      <c r="F15" s="4">
        <f t="shared" ca="1" si="0"/>
        <v>18</v>
      </c>
      <c r="G15" s="5">
        <f ca="1">IFERROR(Koszty[[#This Row],[Szacowany]]-Koszty[[#This Row],[Rzeczywisty]], "")</f>
        <v>-6</v>
      </c>
      <c r="H15" s="4">
        <f>IFERROR(Koszty[[#This Row],[Ilość]]*Koszty[[#This Row],[Szacowany]], "")</f>
        <v>420</v>
      </c>
      <c r="I15" s="4">
        <f ca="1">IFERROR(Koszty[[#This Row],[Ilość]]*Koszty[[#This Row],[Rzeczywisty]], "")</f>
        <v>630</v>
      </c>
      <c r="J15" s="4">
        <f ca="1">IFERROR(Koszty[[#This Row],[Szacowany ]]-Koszty[[#This Row],[Rzeczywisty ]], "")</f>
        <v>-210</v>
      </c>
    </row>
    <row r="16" spans="2:10" ht="30" customHeight="1" x14ac:dyDescent="0.25">
      <c r="B16" s="2" t="s">
        <v>8</v>
      </c>
      <c r="C16" s="2" t="s">
        <v>27</v>
      </c>
      <c r="D16" s="3">
        <v>2</v>
      </c>
      <c r="E16" s="4">
        <v>15</v>
      </c>
      <c r="F16" s="4">
        <f t="shared" ca="1" si="0"/>
        <v>35</v>
      </c>
      <c r="G16" s="5">
        <f ca="1">IFERROR(Koszty[[#This Row],[Szacowany]]-Koszty[[#This Row],[Rzeczywisty]], "")</f>
        <v>-20</v>
      </c>
      <c r="H16" s="4">
        <f>IFERROR(Koszty[[#This Row],[Ilość]]*Koszty[[#This Row],[Szacowany]], "")</f>
        <v>30</v>
      </c>
      <c r="I16" s="4">
        <f ca="1">IFERROR(Koszty[[#This Row],[Ilość]]*Koszty[[#This Row],[Rzeczywisty]], "")</f>
        <v>70</v>
      </c>
      <c r="J16" s="4">
        <f ca="1">IFERROR(Koszty[[#This Row],[Szacowany ]]-Koszty[[#This Row],[Rzeczywisty ]], "")</f>
        <v>-40</v>
      </c>
    </row>
    <row r="17" spans="2:10" ht="30" customHeight="1" x14ac:dyDescent="0.25">
      <c r="B17" s="2" t="s">
        <v>8</v>
      </c>
      <c r="C17" s="2" t="s">
        <v>28</v>
      </c>
      <c r="D17" s="3">
        <v>1</v>
      </c>
      <c r="E17" s="4">
        <v>10</v>
      </c>
      <c r="F17" s="4">
        <f t="shared" ca="1" si="0"/>
        <v>14</v>
      </c>
      <c r="G17" s="5">
        <f ca="1">IFERROR(Koszty[[#This Row],[Szacowany]]-Koszty[[#This Row],[Rzeczywisty]], "")</f>
        <v>-4</v>
      </c>
      <c r="H17" s="4">
        <f>IFERROR(Koszty[[#This Row],[Ilość]]*Koszty[[#This Row],[Szacowany]], "")</f>
        <v>10</v>
      </c>
      <c r="I17" s="4">
        <f ca="1">IFERROR(Koszty[[#This Row],[Ilość]]*Koszty[[#This Row],[Rzeczywisty]], "")</f>
        <v>14</v>
      </c>
      <c r="J17" s="4">
        <f ca="1">IFERROR(Koszty[[#This Row],[Szacowany ]]-Koszty[[#This Row],[Rzeczywisty ]], "")</f>
        <v>-4</v>
      </c>
    </row>
    <row r="18" spans="2:10" ht="30" customHeight="1" x14ac:dyDescent="0.25">
      <c r="B18" s="2" t="s">
        <v>9</v>
      </c>
      <c r="C18" s="2" t="s">
        <v>29</v>
      </c>
      <c r="D18" s="3">
        <v>4</v>
      </c>
      <c r="E18" s="4">
        <v>25</v>
      </c>
      <c r="F18" s="4">
        <f t="shared" ca="1" si="0"/>
        <v>40</v>
      </c>
      <c r="G18" s="5">
        <f ca="1">IFERROR(Koszty[[#This Row],[Szacowany]]-Koszty[[#This Row],[Rzeczywisty]], "")</f>
        <v>-15</v>
      </c>
      <c r="H18" s="4">
        <f>IFERROR(Koszty[[#This Row],[Ilość]]*Koszty[[#This Row],[Szacowany]], "")</f>
        <v>100</v>
      </c>
      <c r="I18" s="4">
        <f ca="1">IFERROR(Koszty[[#This Row],[Ilość]]*Koszty[[#This Row],[Rzeczywisty]], "")</f>
        <v>160</v>
      </c>
      <c r="J18" s="4">
        <f ca="1">IFERROR(Koszty[[#This Row],[Szacowany ]]-Koszty[[#This Row],[Rzeczywisty ]], "")</f>
        <v>-60</v>
      </c>
    </row>
    <row r="19" spans="2:10" ht="30" customHeight="1" x14ac:dyDescent="0.25">
      <c r="B19" s="2" t="s">
        <v>10</v>
      </c>
      <c r="C19" s="2" t="s">
        <v>30</v>
      </c>
      <c r="D19" s="3">
        <v>2</v>
      </c>
      <c r="E19" s="4">
        <v>60</v>
      </c>
      <c r="F19" s="4">
        <f t="shared" ca="1" si="0"/>
        <v>64</v>
      </c>
      <c r="G19" s="5">
        <f ca="1">IFERROR(Koszty[[#This Row],[Szacowany]]-Koszty[[#This Row],[Rzeczywisty]], "")</f>
        <v>-4</v>
      </c>
      <c r="H19" s="4">
        <f>IFERROR(Koszty[[#This Row],[Ilość]]*Koszty[[#This Row],[Szacowany]], "")</f>
        <v>120</v>
      </c>
      <c r="I19" s="4">
        <f ca="1">IFERROR(Koszty[[#This Row],[Ilość]]*Koszty[[#This Row],[Rzeczywisty]], "")</f>
        <v>128</v>
      </c>
      <c r="J19" s="4">
        <f ca="1">IFERROR(Koszty[[#This Row],[Szacowany ]]-Koszty[[#This Row],[Rzeczywisty ]], "")</f>
        <v>-8</v>
      </c>
    </row>
    <row r="20" spans="2:10" ht="30" customHeight="1" x14ac:dyDescent="0.25">
      <c r="B20" s="2" t="s">
        <v>11</v>
      </c>
      <c r="D20" s="3">
        <v>1</v>
      </c>
      <c r="E20" s="4">
        <v>20</v>
      </c>
      <c r="F20" s="4">
        <f t="shared" ca="1" si="0"/>
        <v>25</v>
      </c>
      <c r="G20" s="5">
        <f ca="1">IFERROR(Koszty[[#This Row],[Szacowany]]-Koszty[[#This Row],[Rzeczywisty]], "")</f>
        <v>-5</v>
      </c>
      <c r="H20" s="4">
        <f>IFERROR(Koszty[[#This Row],[Ilość]]*Koszty[[#This Row],[Szacowany]], "")</f>
        <v>20</v>
      </c>
      <c r="I20" s="4">
        <f ca="1">IFERROR(Koszty[[#This Row],[Ilość]]*Koszty[[#This Row],[Rzeczywisty]], "")</f>
        <v>25</v>
      </c>
      <c r="J20" s="4">
        <f ca="1">IFERROR(Koszty[[#This Row],[Szacowany ]]-Koszty[[#This Row],[Rzeczywisty ]], "")</f>
        <v>-5</v>
      </c>
    </row>
    <row r="21" spans="2:10" ht="30" customHeight="1" x14ac:dyDescent="0.25">
      <c r="B21" s="10" t="s">
        <v>12</v>
      </c>
      <c r="D21" s="6"/>
      <c r="E21" s="28">
        <f>SUBTOTAL(109,Koszty[Szacowany])</f>
        <v>1464.5</v>
      </c>
      <c r="F21" s="29">
        <f ca="1">SUBTOTAL(109,Koszty[Rzeczywisty])</f>
        <v>1616</v>
      </c>
      <c r="G21" s="30">
        <f ca="1">SUBTOTAL(109,Koszty[Różnica])</f>
        <v>-151.5</v>
      </c>
      <c r="H21" s="31">
        <f>SUBTOTAL(109,Koszty[[Szacowany ]])</f>
        <v>2212.5</v>
      </c>
      <c r="I21" s="31">
        <f ca="1">SUBTOTAL(109,Koszty[[Rzeczywisty ]])</f>
        <v>2717</v>
      </c>
      <c r="J21" s="32">
        <f ca="1">SUBTOTAL(109,Koszty[[Różnica ]])</f>
        <v>-504.5</v>
      </c>
    </row>
    <row r="22" spans="2:10" ht="30" hidden="1" customHeight="1" x14ac:dyDescent="0.25">
      <c r="B22" s="16"/>
      <c r="D22" s="17"/>
      <c r="E22" s="18"/>
      <c r="F22" s="18"/>
      <c r="G22" s="20"/>
      <c r="H22" s="19"/>
      <c r="I22" s="19"/>
      <c r="J22" s="18"/>
    </row>
    <row r="23" spans="2:10" ht="30" customHeight="1" x14ac:dyDescent="0.25">
      <c r="B23" s="23" t="s">
        <v>13</v>
      </c>
      <c r="C23" s="24"/>
      <c r="D23" s="24"/>
      <c r="E23" s="33">
        <f>IFERROR(Koszty[[#Totals],[Szacowany]]*0.3, "")</f>
        <v>439.34999999999997</v>
      </c>
      <c r="F23" s="33"/>
      <c r="G23" s="33"/>
      <c r="H23" s="26">
        <f>IFERROR(Koszty[[#Totals],[Szacowany ]]*0.3, "")</f>
        <v>663.75</v>
      </c>
      <c r="I23" s="26"/>
      <c r="J23" s="26"/>
    </row>
    <row r="24" spans="2:10" ht="30" customHeight="1" x14ac:dyDescent="0.25">
      <c r="B24" s="25" t="s">
        <v>14</v>
      </c>
      <c r="C24" s="23"/>
      <c r="D24" s="23"/>
      <c r="E24" s="33">
        <f>IFERROR(SUM(E21:E21), "")</f>
        <v>1464.5</v>
      </c>
      <c r="F24" s="33"/>
      <c r="G24" s="33"/>
      <c r="H24" s="26">
        <f>IFERROR(SUM(Koszty[[#Totals],[Szacowany ]],Nadwyżka), "")</f>
        <v>2876.25</v>
      </c>
      <c r="I24" s="26"/>
      <c r="J24" s="26"/>
    </row>
  </sheetData>
  <mergeCells count="9">
    <mergeCell ref="H3:J3"/>
    <mergeCell ref="E3:G3"/>
    <mergeCell ref="B23:D23"/>
    <mergeCell ref="B24:D24"/>
    <mergeCell ref="E23:G23"/>
    <mergeCell ref="E24:G24"/>
    <mergeCell ref="H23:J23"/>
    <mergeCell ref="H24:J24"/>
    <mergeCell ref="B2:D3"/>
  </mergeCells>
  <conditionalFormatting sqref="H5:J20">
    <cfRule type="expression" dxfId="10" priority="2">
      <formula>MOD(ROW()+1,2)=0</formula>
    </cfRule>
  </conditionalFormatting>
  <dataValidations count="19">
    <dataValidation allowBlank="1" showInputMessage="1" showErrorMessage="1" prompt="W kolumnach E i F poniższej tabeli wprowadź koszt pozycji. Różnica jest obliczana automatycznie w kolumnie G" sqref="E3:G3" xr:uid="{00000000-0002-0000-0000-000000000000}"/>
    <dataValidation allowBlank="1" showInputMessage="1" showErrorMessage="1" prompt="W tej kolumnie pod tym nagłówkiem jest automatycznie obliczana różnica między sumą kosztów szacowanych i rzeczywistych. Wartość ujemna zostanie wyróżniona kolorem RGB: R=255 G=0 B=0" sqref="J4" xr:uid="{00000000-0002-0000-0000-000001000000}"/>
    <dataValidation allowBlank="1" showInputMessage="1" showErrorMessage="1" prompt="W tej kolumnie pod tym nagłówkiem jest automatycznie obliczana różnica między kosztem szacowanym i rzeczywistym. Wartość ujemna zostanie wyróżniona kolorem RGB: R=255 G=0 B=0" sqref="G4" xr:uid="{00000000-0002-0000-0000-000002000000}"/>
    <dataValidation allowBlank="1" showInputMessage="1" showErrorMessage="1" prompt="W tej kolumnie pod tym nagłówkiem wprowadź obszar. Za pomocą filtrów nagłówków możesz znaleźć konkretne wpisy" sqref="B4" xr:uid="{00000000-0002-0000-0000-000003000000}"/>
    <dataValidation allowBlank="1" showInputMessage="1" showErrorMessage="1" prompt="W tej kolumnie pod tym nagłówkiem wprowadź pozycje" sqref="C4" xr:uid="{00000000-0002-0000-0000-000004000000}"/>
    <dataValidation allowBlank="1" showInputMessage="1" showErrorMessage="1" prompt="W tej kolumnie pod tym nagłówkiem wprowadź ilość" sqref="D4" xr:uid="{00000000-0002-0000-0000-000005000000}"/>
    <dataValidation allowBlank="1" showInputMessage="1" showErrorMessage="1" prompt="W tej kolumnie pod tym nagłówkiem wprowadź koszt szacowany" sqref="E4" xr:uid="{00000000-0002-0000-0000-000006000000}"/>
    <dataValidation allowBlank="1" showInputMessage="1" showErrorMessage="1" prompt="W tej kolumnie pod tym nagłówkiem wprowadź koszt rzeczywisty" sqref="F4" xr:uid="{00000000-0002-0000-0000-000007000000}"/>
    <dataValidation allowBlank="1" showInputMessage="1" showErrorMessage="1" prompt="W tej kolumnie pod tym nagłówkiem jest automatycznie obliczana suma kosztów szacowanych" sqref="H4" xr:uid="{00000000-0002-0000-0000-000008000000}"/>
    <dataValidation allowBlank="1" showInputMessage="1" showErrorMessage="1" prompt="W tej kolumnie pod tym nagłówkiem jest automatycznie obliczana suma kosztów rzeczywistych" sqref="I4" xr:uid="{00000000-0002-0000-0000-000009000000}"/>
    <dataValidation allowBlank="1" showInputMessage="1" showErrorMessage="1" prompt="W tym arkuszu utwórz kalkulator kosztów remontu łazienki. Suma kosztów szacowanych i rzeczywistych, nieoczekiwane koszty i suma kosztów są obliczane automatycznie" sqref="A1" xr:uid="{00000000-0002-0000-0000-00000A000000}"/>
    <dataValidation allowBlank="1" showInputMessage="1" showErrorMessage="1" prompt="W tej komórce znajduje się tytuł tego arkusza. Wprowadź dane w tabeli kosztów, rozpoczynając od komórki B4. Nieoczekiwany koszt szacowany i suma kosztów są obliczane automatycznie na końcu tabeli" sqref="B1" xr:uid="{00000000-0002-0000-0000-00000B000000}"/>
    <dataValidation allowBlank="1" showInputMessage="1" showErrorMessage="1" prompt="W komórkach po prawej stronie są automatycznie obliczane nieoczekiwane koszty" sqref="B23:D23" xr:uid="{00000000-0002-0000-0000-00000C000000}"/>
    <dataValidation allowBlank="1" showInputMessage="1" showErrorMessage="1" prompt="W komórkach po prawej stronie jest automatycznie obliczana suma kosztów" sqref="B24:D24" xr:uid="{00000000-0002-0000-0000-00000D000000}"/>
    <dataValidation allowBlank="1" showInputMessage="1" showErrorMessage="1" prompt="W tej komórce jest automatycznie obliczany nieoczekiwany koszt dla sumy częściowej sumy kosztów szacowanych" sqref="H23:J23" xr:uid="{00000000-0002-0000-0000-00000E000000}"/>
    <dataValidation allowBlank="1" showInputMessage="1" showErrorMessage="1" prompt="W tej komórce jest automatycznie obliczana suma kosztów szacowanych z uwzględnieniem nieoczekiwanych kosztów" sqref="H24:J24" xr:uid="{00000000-0002-0000-0000-00000F000000}"/>
    <dataValidation allowBlank="1" showInputMessage="1" showErrorMessage="1" prompt="W tej komórce jest automatycznie obliczana suma kosztów szacowanych pozycji z uwzględnieniem nieoczekiwanych kosztów" sqref="E24:G24" xr:uid="{00000000-0002-0000-0000-000010000000}"/>
    <dataValidation allowBlank="1" showInputMessage="1" showErrorMessage="1" prompt="W kolumnach H i J poniższej tabeli jest automatycznie obliczana suma kosztów. Różnica jest automatycznie obliczana w kolumnie J" sqref="H3:J3" xr:uid="{00000000-0002-0000-0000-000011000000}"/>
    <dataValidation allowBlank="1" showInputMessage="1" showErrorMessage="1" prompt="W tej komórce jest automatycznie obliczany nieoczekiwany koszt dla sumy częściowej kosztów szacowanych pozycji" sqref="E23:G23" xr:uid="{00000000-0002-0000-0000-000012000000}"/>
  </dataValidations>
  <printOptions horizontalCentered="1"/>
  <pageMargins left="0.4" right="0.4" top="0.4" bottom="0.4" header="0.3" footer="0.3"/>
  <pageSetup paperSize="9" scale="6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A7A99CB-99E5-49FD-82F9-292A21F34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A94C1ED-25DF-4B8A-B97E-D4B8A86A02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D7C3E954-995B-4056-B2AD-CB51491F34B7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TM03986880</ap:Template>
  <ap:DocSecurity>0</ap:DocSecurity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ap:HeadingPairs>
  <ap:TitlesOfParts>
    <vt:vector baseType="lpstr" size="4">
      <vt:lpstr>Koszty remontu łazienki</vt:lpstr>
      <vt:lpstr>Nadwyżka</vt:lpstr>
      <vt:lpstr>Tytuł_1</vt:lpstr>
      <vt:lpstr>'Koszty remontu łazienki'!Tytuły_wydruku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2022-02-14T04:51:02Z</dcterms:created>
  <dcterms:modified xsi:type="dcterms:W3CDTF">2022-03-31T10:42:03Z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