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filterPrivacy="1" hidePivotFieldList="1"/>
  <xr:revisionPtr revIDLastSave="0" documentId="13_ncr:1_{A0B18F52-1145-4DED-8CE6-45DCB1857BC6}" xr6:coauthVersionLast="43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Plan punktów zaliczeniowych" sheetId="1" r:id="rId1"/>
    <sheet name="Zajęcia" sheetId="5" r:id="rId2"/>
    <sheet name="Dane podsumowania semestru" sheetId="4" r:id="rId3"/>
  </sheets>
  <definedNames>
    <definedName name="Pozostałe_punkty">Wymagania_dotyczące_stopni[[#Totals],[WYMAGANE]]</definedName>
    <definedName name="_xlnm.Print_Titles" localSheetId="1">Zajęcia!$1:$2</definedName>
    <definedName name="Wymagane_punkty">Wymagania_dotyczące_stopni[[#Totals],[SUMA]]</definedName>
    <definedName name="Wyszukiwanie_wymagania">Wymagania_dotyczące_stopni[WYMAGANIA PUNKTOWE]</definedName>
    <definedName name="Zdobyte_punkty">Wymagania_dotyczące_stopni[[#Totals],[ZDOBYTE]]</definedName>
  </definedNames>
  <calcPr calcId="191029"/>
  <pivotCaches>
    <pivotCache cacheId="0" r:id="rId4"/>
  </pivotCaches>
  <extLst>
    <ext xmlns:x15="http://schemas.microsoft.com/office/spreadsheetml/2010/11/main" uri="{FCE2AD5D-F65C-4FA6-A056-5C36A1767C68}">
      <x15:dataModel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F5" i="1" s="1"/>
  <c r="E6" i="1"/>
  <c r="F6" i="1" s="1"/>
  <c r="E7" i="1"/>
  <c r="F7" i="1" s="1"/>
  <c r="E8" i="1"/>
  <c r="F8" i="1" s="1"/>
  <c r="D9" i="1"/>
  <c r="F9" i="1" l="1"/>
  <c r="E9" i="1"/>
  <c r="F11" i="1" s="1"/>
  <c r="D12" i="1" l="1"/>
  <c r="D1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Excel Data Model" type="5" refreshedVersion="0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<sst xmlns="http://schemas.openxmlformats.org/spreadsheetml/2006/main" count="164" uniqueCount="86">
  <si>
    <t>Plan punktów zaliczeniowych</t>
  </si>
  <si>
    <t>PODSUMOWANIE SEMESTRU</t>
  </si>
  <si>
    <t>Wykres słupkowy przedstawiający łączną liczbę punktów zaliczeniowych i zajęć dla każdego semestru znajduje się w tej komórce. Ten wykres przestawny jest automatycznie aktualizowany na podstawie tabeli przestawnej w arkuszu danych z podsumowaniem semestru.</t>
  </si>
  <si>
    <t>Aby zaktualizować powyższy wykres przestawny, zaznacz wykres.  
Następnie kliknij raz prawym przyciskiem myszy, aby wyświetlić menu skrótów.
Wybierz pozycję Odśwież lub Odśwież wszystko, aby zaktualizować wykres.</t>
  </si>
  <si>
    <t>Licencjat 
z historii muzyki</t>
  </si>
  <si>
    <t>WYMAGANIA PUNKTOWE</t>
  </si>
  <si>
    <t>Kierunek główny</t>
  </si>
  <si>
    <t>Kierunek dodatkowy</t>
  </si>
  <si>
    <t>Przedmiot do wyboru</t>
  </si>
  <si>
    <t>Przedmioty ogólne</t>
  </si>
  <si>
    <t>SUMY</t>
  </si>
  <si>
    <t>OGÓLNY POSTĘP:</t>
  </si>
  <si>
    <t>SUMA</t>
  </si>
  <si>
    <t>N/D</t>
  </si>
  <si>
    <t>ZDOBYTE</t>
  </si>
  <si>
    <t>WYMAGANE</t>
  </si>
  <si>
    <t>Przedmioty dla studentów</t>
  </si>
  <si>
    <t>NAZWA PRZEDMIOTU</t>
  </si>
  <si>
    <t>Antropologia</t>
  </si>
  <si>
    <t>Muzyka stosowana</t>
  </si>
  <si>
    <t>Historia sztuki</t>
  </si>
  <si>
    <t xml:space="preserve">Historia sztuki </t>
  </si>
  <si>
    <t>Kształcenie słuchu I</t>
  </si>
  <si>
    <t>Kształcenie słuchu II</t>
  </si>
  <si>
    <t>Kształcenie słuchu III</t>
  </si>
  <si>
    <t>Kształcenie słuchu IV</t>
  </si>
  <si>
    <t>Dyrygowanie I</t>
  </si>
  <si>
    <t>Pisanie tekstów</t>
  </si>
  <si>
    <t>Forma i analiza</t>
  </si>
  <si>
    <t>Wprowadzenie do antropologii</t>
  </si>
  <si>
    <t>Matematyka (zajęcia indywidualne)</t>
  </si>
  <si>
    <t>Historia muzyki w cywilizacji zachodniej I</t>
  </si>
  <si>
    <t>Historia muzyki w cywilizacji zachodniej II</t>
  </si>
  <si>
    <t>Teoria muzyki I</t>
  </si>
  <si>
    <t>Teoria muzyki II</t>
  </si>
  <si>
    <t>Teoria muzyki III</t>
  </si>
  <si>
    <t>Teoria muzyki IV</t>
  </si>
  <si>
    <t>Gra na pianinie</t>
  </si>
  <si>
    <t>Nauki społeczne (zajęcia indywidualne)</t>
  </si>
  <si>
    <t>Nauka o społeczeństwie (zajęcia indywidualne)</t>
  </si>
  <si>
    <t>Światy jazzu</t>
  </si>
  <si>
    <t>Świat muzyki I</t>
  </si>
  <si>
    <t>Świat muzyki II</t>
  </si>
  <si>
    <t>Świat muzyki III</t>
  </si>
  <si>
    <t>NR PRZEDMIOTU</t>
  </si>
  <si>
    <t>GEN 108</t>
  </si>
  <si>
    <t>MUS 215</t>
  </si>
  <si>
    <t>ART 101</t>
  </si>
  <si>
    <t>ART 201</t>
  </si>
  <si>
    <t>MUS 113</t>
  </si>
  <si>
    <t>MUS 213</t>
  </si>
  <si>
    <t>MUS 313</t>
  </si>
  <si>
    <t>MUS 413</t>
  </si>
  <si>
    <t>MUS 114</t>
  </si>
  <si>
    <t>ENG 101</t>
  </si>
  <si>
    <t>ENG 201</t>
  </si>
  <si>
    <t>MUS 214</t>
  </si>
  <si>
    <t>GEN 208</t>
  </si>
  <si>
    <t>MAT 101</t>
  </si>
  <si>
    <t>MUS 101</t>
  </si>
  <si>
    <t>MUS 201</t>
  </si>
  <si>
    <t>MUS 110</t>
  </si>
  <si>
    <t>MUS 210</t>
  </si>
  <si>
    <t>MUS 310</t>
  </si>
  <si>
    <t>MUS 410</t>
  </si>
  <si>
    <t>MUS 109</t>
  </si>
  <si>
    <t>SOC 101</t>
  </si>
  <si>
    <t>SOC 201</t>
  </si>
  <si>
    <t>MUS 105</t>
  </si>
  <si>
    <t>MUS 112</t>
  </si>
  <si>
    <t>MUS 212</t>
  </si>
  <si>
    <t>WYMAGANIA NA KIERUNKU</t>
  </si>
  <si>
    <t>PUNKTY ZALICZENIOWE</t>
  </si>
  <si>
    <t>UKOŃCZONE?</t>
  </si>
  <si>
    <t>Tak</t>
  </si>
  <si>
    <t>Nie</t>
  </si>
  <si>
    <t>SEMESTR</t>
  </si>
  <si>
    <t>Semestr 1</t>
  </si>
  <si>
    <t>Semestr 3</t>
  </si>
  <si>
    <t>Semestr 2</t>
  </si>
  <si>
    <t>Semestr 4</t>
  </si>
  <si>
    <t>Semestr 5</t>
  </si>
  <si>
    <t>Podsumowanie semestru</t>
  </si>
  <si>
    <t>Ta tabela przestawna jest źródłem danych dla wykresu przestawnego podsumowania semestru w arkuszu Plan punktów zaliczeniowych.</t>
  </si>
  <si>
    <t>ZAJĘCIA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</si>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</sst>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26" x14ac:knownFonts="1">
    <font>
      <sz val="11"/>
      <color theme="1" tint="0.2499465926084170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4"/>
      <color theme="1"/>
      <name val="Trebuchet MS"/>
      <family val="2"/>
      <scheme val="minor"/>
    </font>
    <font>
      <sz val="12"/>
      <color theme="1" tint="0.249977111117893"/>
      <name val="Trebuchet MS"/>
      <family val="2"/>
      <scheme val="minor"/>
    </font>
    <font>
      <b/>
      <sz val="11"/>
      <color theme="1" tint="0.24994659260841701"/>
      <name val="Trebuchet MS"/>
      <family val="2"/>
      <scheme val="minor"/>
    </font>
    <font>
      <sz val="11"/>
      <color theme="1" tint="0.24994659260841701"/>
      <name val="Trebuchet MS"/>
      <family val="2"/>
      <scheme val="minor"/>
    </font>
    <font>
      <sz val="26"/>
      <color theme="0"/>
      <name val="Times New Roman"/>
      <family val="1"/>
      <scheme val="major"/>
    </font>
    <font>
      <sz val="14"/>
      <color theme="0"/>
      <name val="Times New Roman"/>
      <family val="1"/>
      <scheme val="major"/>
    </font>
    <font>
      <sz val="11"/>
      <color theme="0"/>
      <name val="Trebuchet MS"/>
      <family val="2"/>
      <scheme val="minor"/>
    </font>
    <font>
      <sz val="11"/>
      <color theme="1" tint="0.24994659260841701"/>
      <name val="Times New Roman"/>
      <family val="1"/>
      <scheme val="major"/>
    </font>
    <font>
      <i/>
      <sz val="11"/>
      <color theme="0"/>
      <name val="Trebuchet MS"/>
      <family val="2"/>
      <scheme val="minor"/>
    </font>
    <font>
      <sz val="11"/>
      <color theme="1" tint="0.34998626667073579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ck">
        <color theme="6" tint="-0.499984740745262"/>
      </left>
      <right/>
      <top/>
      <bottom/>
      <diagonal/>
    </border>
    <border>
      <left/>
      <right/>
      <top/>
      <bottom style="thick">
        <color theme="6" tint="-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6" tint="-0.499984740745262"/>
      </top>
      <bottom/>
      <diagonal/>
    </border>
    <border>
      <left style="thick">
        <color theme="0"/>
      </left>
      <right/>
      <top/>
      <bottom style="thick">
        <color theme="6" tint="-0.4999847407452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8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2" borderId="0" applyNumberFormat="0" applyBorder="0" applyAlignment="0" applyProtection="0"/>
    <xf numFmtId="167" fontId="11" fillId="0" borderId="0" applyFill="0" applyBorder="0" applyAlignment="0" applyProtection="0"/>
    <xf numFmtId="165" fontId="11" fillId="0" borderId="0" applyFill="0" applyBorder="0" applyAlignment="0" applyProtection="0"/>
    <xf numFmtId="166" fontId="11" fillId="0" borderId="0" applyFill="0" applyBorder="0" applyAlignment="0" applyProtection="0"/>
    <xf numFmtId="164" fontId="11" fillId="0" borderId="0" applyFill="0" applyBorder="0" applyAlignment="0" applyProtection="0"/>
    <xf numFmtId="9" fontId="11" fillId="0" borderId="0" applyFill="0" applyBorder="0" applyAlignment="0" applyProtection="0"/>
    <xf numFmtId="0" fontId="11" fillId="3" borderId="7" applyNumberFormat="0" applyAlignment="0" applyProtection="0"/>
    <xf numFmtId="0" fontId="14" fillId="0" borderId="10" applyNumberFormat="0" applyFill="0" applyAlignment="0" applyProtection="0"/>
    <xf numFmtId="0" fontId="3" fillId="0" borderId="11" applyNumberFormat="0" applyFill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12" applyNumberFormat="0" applyAlignment="0" applyProtection="0"/>
    <xf numFmtId="0" fontId="19" fillId="8" borderId="13" applyNumberFormat="0" applyAlignment="0" applyProtection="0"/>
    <xf numFmtId="0" fontId="20" fillId="8" borderId="12" applyNumberFormat="0" applyAlignment="0" applyProtection="0"/>
    <xf numFmtId="0" fontId="21" fillId="0" borderId="14" applyNumberFormat="0" applyFill="0" applyAlignment="0" applyProtection="0"/>
    <xf numFmtId="0" fontId="22" fillId="9" borderId="1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1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5">
    <xf numFmtId="0" fontId="0" fillId="0" borderId="0" xfId="0">
      <alignment vertical="center" wrapText="1"/>
    </xf>
    <xf numFmtId="0" fontId="8" fillId="2" borderId="0" xfId="1" applyAlignment="1">
      <alignment vertical="center"/>
    </xf>
    <xf numFmtId="0" fontId="0" fillId="0" borderId="0" xfId="0" applyAlignment="1">
      <alignment horizontal="center" vertical="center"/>
    </xf>
    <xf numFmtId="0" fontId="8" fillId="2" borderId="0" xfId="1" applyAlignment="1">
      <alignment horizontal="center"/>
    </xf>
    <xf numFmtId="0" fontId="0" fillId="0" borderId="0" xfId="0" applyAlignment="1">
      <alignment horizontal="left" vertical="center" indent="3"/>
    </xf>
    <xf numFmtId="0" fontId="0" fillId="0" borderId="0" xfId="0" applyAlignment="1">
      <alignment horizontal="left" vertical="center" indent="1"/>
    </xf>
    <xf numFmtId="0" fontId="8" fillId="2" borderId="0" xfId="1" applyAlignment="1">
      <alignment horizontal="left" vertical="center" indent="2"/>
    </xf>
    <xf numFmtId="0" fontId="0" fillId="0" borderId="0" xfId="0" applyFill="1">
      <alignment vertical="center" wrapText="1"/>
    </xf>
    <xf numFmtId="0" fontId="5" fillId="0" borderId="0" xfId="2" applyFont="1" applyFill="1" applyAlignment="1">
      <alignment horizontal="right" vertical="center" indent="1"/>
    </xf>
    <xf numFmtId="0" fontId="0" fillId="0" borderId="0" xfId="0" applyFill="1" applyBorder="1" applyAlignment="1">
      <alignment vertical="top"/>
    </xf>
    <xf numFmtId="0" fontId="2" fillId="0" borderId="4" xfId="0" applyFont="1" applyFill="1" applyBorder="1" applyAlignment="1">
      <alignment horizontal="left" vertical="center" indent="1"/>
    </xf>
    <xf numFmtId="0" fontId="7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0" fillId="0" borderId="0" xfId="0" applyFont="1" applyFill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2" fillId="2" borderId="5" xfId="1" applyFont="1" applyBorder="1" applyAlignment="1">
      <alignment horizontal="left" vertical="center" wrapText="1" inden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NumberFormat="1" applyFill="1" applyAlignment="1">
      <alignment horizontal="center" vertical="center" wrapText="1"/>
    </xf>
    <xf numFmtId="0" fontId="9" fillId="2" borderId="0" xfId="3" applyBorder="1" applyAlignment="1">
      <alignment horizontal="left" vertical="center" wrapText="1"/>
    </xf>
    <xf numFmtId="0" fontId="0" fillId="2" borderId="0" xfId="0" applyFill="1">
      <alignment vertical="center" wrapText="1"/>
    </xf>
    <xf numFmtId="0" fontId="0" fillId="0" borderId="3" xfId="0" applyFont="1" applyFill="1" applyBorder="1" applyAlignment="1">
      <alignment horizontal="center" vertical="top"/>
    </xf>
    <xf numFmtId="0" fontId="4" fillId="0" borderId="1" xfId="0" applyFont="1" applyFill="1" applyBorder="1" applyAlignment="1"/>
    <xf numFmtId="0" fontId="4" fillId="0" borderId="2" xfId="0" applyFont="1" applyFill="1" applyBorder="1" applyAlignment="1"/>
    <xf numFmtId="0" fontId="13" fillId="0" borderId="0" xfId="0" applyFont="1" applyFill="1" applyAlignment="1">
      <alignment horizontal="center" vertical="top" wrapText="1"/>
    </xf>
    <xf numFmtId="0" fontId="9" fillId="2" borderId="5" xfId="3" applyBorder="1" applyAlignment="1">
      <alignment horizontal="left" vertical="center" wrapText="1"/>
    </xf>
    <xf numFmtId="0" fontId="9" fillId="2" borderId="0" xfId="3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2" borderId="0" xfId="1" applyBorder="1" applyAlignment="1">
      <alignment horizontal="left" vertical="center" indent="1"/>
    </xf>
    <xf numFmtId="0" fontId="8" fillId="2" borderId="0" xfId="1" applyAlignment="1">
      <alignment horizontal="left" vertical="center" indent="2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21" builtinId="53" customBuiltin="1"/>
    <cellStyle name="Good" xfId="12" builtinId="26" customBuiltin="1"/>
    <cellStyle name="Heading 1" xfId="3" builtinId="16" customBuiltin="1"/>
    <cellStyle name="Heading 2" xfId="10" builtinId="17" customBuiltin="1"/>
    <cellStyle name="Heading 3" xfId="11" builtinId="18" customBuiltin="1"/>
    <cellStyle name="Heading 4" xfId="2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9" builtinId="10" customBuiltin="1"/>
    <cellStyle name="Output" xfId="16" builtinId="21" customBuiltin="1"/>
    <cellStyle name="Percent" xfId="8" builtinId="5" customBuiltin="1"/>
    <cellStyle name="Title" xfId="1" builtinId="15" customBuiltin="1"/>
    <cellStyle name="Total" xfId="22" builtinId="25" customBuiltin="1"/>
    <cellStyle name="Warning Text" xfId="20" builtinId="11" customBuiltin="1"/>
  </cellStyles>
  <dxfs count="40">
    <dxf>
      <alignment horizontal="center" indent="0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readingOrder="0"/>
    </dxf>
    <dxf>
      <alignment horizontal="center" inden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</dxf>
    <dxf>
      <border>
        <bottom style="thick">
          <color theme="6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b/>
        <i val="0"/>
        <color theme="1" tint="0.24994659260841701"/>
      </font>
    </dxf>
    <dxf>
      <font>
        <b val="0"/>
        <i val="0"/>
      </font>
      <border diagonalUp="0" diagonalDown="0">
        <left/>
        <right/>
        <top/>
        <bottom/>
        <vertical/>
        <horizontal/>
      </border>
    </dxf>
    <dxf>
      <border>
        <horizontal style="thin">
          <color theme="6" tint="-0.499984740745262"/>
        </horizontal>
      </border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3" defaultTableStyle="Lista zajęć" defaultPivotStyle="Semester Summary">
    <tableStyle name="Lista zajęć" pivot="0" count="3" xr9:uid="{00000000-0011-0000-FFFF-FFFF00000000}">
      <tableStyleElement type="wholeTable" dxfId="39"/>
      <tableStyleElement type="headerRow" dxfId="38"/>
      <tableStyleElement type="secondRowStripe" dxfId="37"/>
    </tableStyle>
    <tableStyle name="Podsumowanie wymagań punktowych" pivot="0" count="3" xr9:uid="{00000000-0011-0000-FFFF-FFFF01000000}">
      <tableStyleElement type="wholeTable" dxfId="36"/>
      <tableStyleElement type="headerRow" dxfId="35"/>
      <tableStyleElement type="totalRow" dxfId="34"/>
    </tableStyle>
    <tableStyle name="Semester Summary" table="0" count="3" xr9:uid="{00000000-0011-0000-FFFF-FFFF02000000}">
      <tableStyleElement type="headerRow" dxfId="33"/>
      <tableStyleElement type="totalRow" dxfId="32"/>
      <tableStyleElement type="secondRowStripe" dxfId="31"/>
    </tableStyle>
  </tableStyles>
  <colors>
    <mruColors>
      <color rgb="FF99CC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[Office_35054848_TF00000034.xlsx]Dane podsumowania semestru!Tabela_przestawna_Podsumowanie_semestru</c:name>
    <c:fmtId val="16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'Dane podsumowania semestru'!$B$4</c:f>
              <c:strCache>
                <c:ptCount val="1"/>
                <c:pt idx="0">
                  <c:v>PUNKTY ZALICZENIOWE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'Dane podsumowania semestru'!$A$5:$A$10</c:f>
              <c:strCache>
                <c:ptCount val="5"/>
                <c:pt idx="0">
                  <c:v>Semestr 1</c:v>
                </c:pt>
                <c:pt idx="1">
                  <c:v>Semestr 2</c:v>
                </c:pt>
                <c:pt idx="2">
                  <c:v>Semestr 3</c:v>
                </c:pt>
                <c:pt idx="3">
                  <c:v>Semestr 4</c:v>
                </c:pt>
                <c:pt idx="4">
                  <c:v>Semestr 5</c:v>
                </c:pt>
              </c:strCache>
            </c:strRef>
          </c:cat>
          <c:val>
            <c:numRef>
              <c:f>'Dane podsumowania semestru'!$B$5:$B$10</c:f>
              <c:numCache>
                <c:formatCode>General</c:formatCode>
                <c:ptCount val="5"/>
                <c:pt idx="0">
                  <c:v>30</c:v>
                </c:pt>
                <c:pt idx="1">
                  <c:v>20</c:v>
                </c:pt>
                <c:pt idx="2">
                  <c:v>9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D-447E-BECC-685148EE9EC0}"/>
            </c:ext>
          </c:extLst>
        </c:ser>
        <c:ser>
          <c:idx val="1"/>
          <c:order val="1"/>
          <c:tx>
            <c:strRef>
              <c:f>'Dane podsumowania semestru'!$C$4</c:f>
              <c:strCache>
                <c:ptCount val="1"/>
                <c:pt idx="0">
                  <c:v>ZAJĘCIA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'Dane podsumowania semestru'!$A$5:$A$10</c:f>
              <c:strCache>
                <c:ptCount val="5"/>
                <c:pt idx="0">
                  <c:v>Semestr 1</c:v>
                </c:pt>
                <c:pt idx="1">
                  <c:v>Semestr 2</c:v>
                </c:pt>
                <c:pt idx="2">
                  <c:v>Semestr 3</c:v>
                </c:pt>
                <c:pt idx="3">
                  <c:v>Semestr 4</c:v>
                </c:pt>
                <c:pt idx="4">
                  <c:v>Semestr 5</c:v>
                </c:pt>
              </c:strCache>
            </c:strRef>
          </c:cat>
          <c:val>
            <c:numRef>
              <c:f>'Dane podsumowania semestru'!$C$5:$C$10</c:f>
              <c:numCache>
                <c:formatCode>General</c:formatCode>
                <c:ptCount val="5"/>
                <c:pt idx="0">
                  <c:v>12</c:v>
                </c:pt>
                <c:pt idx="1">
                  <c:v>8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5D-447E-BECC-685148EE9EC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41"/>
        <c:axId val="502532728"/>
        <c:axId val="502533120"/>
      </c:barChart>
      <c:catAx>
        <c:axId val="50253272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accent3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533120"/>
        <c:crosses val="autoZero"/>
        <c:auto val="1"/>
        <c:lblAlgn val="ctr"/>
        <c:lblOffset val="100"/>
        <c:noMultiLvlLbl val="0"/>
      </c:catAx>
      <c:valAx>
        <c:axId val="502533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502532728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r"/>
      <c:layout>
        <c:manualLayout>
          <c:xMode val="edge"/>
          <c:yMode val="edge"/>
          <c:x val="0.73226169034190958"/>
          <c:y val="0.22643199011888224"/>
          <c:w val="0.26773830965809048"/>
          <c:h val="0.48769621539243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 (Tekst podstawowy)"/>
              <a:ea typeface=""/>
              <a:cs typeface="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3</xdr:row>
      <xdr:rowOff>381000</xdr:rowOff>
    </xdr:from>
    <xdr:to>
      <xdr:col>1</xdr:col>
      <xdr:colOff>1722120</xdr:colOff>
      <xdr:row>8</xdr:row>
      <xdr:rowOff>171450</xdr:rowOff>
    </xdr:to>
    <xdr:graphicFrame macro="">
      <xdr:nvGraphicFramePr>
        <xdr:cNvPr id="2" name="Podsumowanie_semestru" descr="Wykres słupkowy przedstawiający łączną liczbę punktów zaliczeniowych i zajęć dla każdego semestru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645.527770370369" createdVersion="6" refreshedVersion="6" minRefreshableVersion="3" recordCount="27" xr:uid="{00000000-000A-0000-FFFF-FFFF0D000000}">
  <cacheSource type="worksheet">
    <worksheetSource name="Zajęcia"/>
  </cacheSource>
  <cacheFields count="6">
    <cacheField name="NAZWA PRZEDMIOTU" numFmtId="0">
      <sharedItems/>
    </cacheField>
    <cacheField name="NR PRZEDMIOTU" numFmtId="0">
      <sharedItems/>
    </cacheField>
    <cacheField name="WYMAGANIA NA KIERUNKU" numFmtId="0">
      <sharedItems/>
    </cacheField>
    <cacheField name="PUNKTY ZALICZENIOWE" numFmtId="0">
      <sharedItems containsSemiMixedTypes="0" containsString="0" containsNumber="1" containsInteger="1" minValue="2" maxValue="4"/>
    </cacheField>
    <cacheField name="UKOŃCZONE?" numFmtId="0">
      <sharedItems containsBlank="1"/>
    </cacheField>
    <cacheField name="SEMESTR" numFmtId="0">
      <sharedItems count="5">
        <s v="Semestr 1"/>
        <s v="Semestr 3"/>
        <s v="Semestr 2"/>
        <s v="Semestr 4"/>
        <s v="Semestr 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">
  <r>
    <s v="Antropologia"/>
    <s v="GEN 108"/>
    <s v="Przedmioty ogólne"/>
    <n v="4"/>
    <s v="Tak"/>
    <x v="0"/>
  </r>
  <r>
    <s v="Muzyka stosowana"/>
    <s v="MUS 215"/>
    <s v="Kierunek główny"/>
    <n v="3"/>
    <m/>
    <x v="1"/>
  </r>
  <r>
    <s v="Historia sztuki"/>
    <s v="ART 101"/>
    <s v="Przedmioty ogólne"/>
    <n v="2"/>
    <s v="Tak"/>
    <x v="0"/>
  </r>
  <r>
    <s v="Historia sztuki "/>
    <s v="ART 201"/>
    <s v="Przedmioty ogólne"/>
    <n v="2"/>
    <s v="Tak"/>
    <x v="2"/>
  </r>
  <r>
    <s v="Kształcenie słuchu I"/>
    <s v="MUS 113"/>
    <s v="Kierunek główny"/>
    <n v="2"/>
    <s v="Tak"/>
    <x v="0"/>
  </r>
  <r>
    <s v="Kształcenie słuchu II"/>
    <s v="MUS 213"/>
    <s v="Kierunek główny"/>
    <n v="2"/>
    <s v="Tak"/>
    <x v="2"/>
  </r>
  <r>
    <s v="Kształcenie słuchu III"/>
    <s v="MUS 313"/>
    <s v="Kierunek główny"/>
    <n v="2"/>
    <m/>
    <x v="1"/>
  </r>
  <r>
    <s v="Kształcenie słuchu IV"/>
    <s v="MUS 413"/>
    <s v="Kierunek główny"/>
    <n v="2"/>
    <m/>
    <x v="3"/>
  </r>
  <r>
    <s v="Dyrygowanie I"/>
    <s v="MUS 114"/>
    <s v="Kierunek główny"/>
    <n v="2"/>
    <s v="Tak"/>
    <x v="0"/>
  </r>
  <r>
    <s v="Pisanie tekstów"/>
    <s v="ENG 101"/>
    <s v="Przedmioty ogólne"/>
    <n v="3"/>
    <s v="Tak"/>
    <x v="0"/>
  </r>
  <r>
    <s v="Pisanie tekstów"/>
    <s v="ENG 201"/>
    <s v="Przedmioty ogólne"/>
    <n v="3"/>
    <s v="Tak"/>
    <x v="2"/>
  </r>
  <r>
    <s v="Forma i analiza"/>
    <s v="MUS 214"/>
    <s v="Kierunek główny"/>
    <n v="2"/>
    <s v="Tak"/>
    <x v="2"/>
  </r>
  <r>
    <s v="Wprowadzenie do antropologii"/>
    <s v="GEN 208"/>
    <s v="Przedmioty ogólne"/>
    <n v="3"/>
    <s v="Tak"/>
    <x v="2"/>
  </r>
  <r>
    <s v="Matematyka (zajęcia indywidualne)"/>
    <s v="MAT 101"/>
    <s v="Przedmioty ogólne"/>
    <n v="3"/>
    <s v="Tak"/>
    <x v="0"/>
  </r>
  <r>
    <s v="Historia muzyki w cywilizacji zachodniej I"/>
    <s v="MUS 101"/>
    <s v="Kierunek główny"/>
    <n v="2"/>
    <s v="Tak"/>
    <x v="0"/>
  </r>
  <r>
    <s v="Historia muzyki w cywilizacji zachodniej II"/>
    <s v="MUS 201"/>
    <s v="Kierunek główny"/>
    <n v="2"/>
    <s v="Tak"/>
    <x v="0"/>
  </r>
  <r>
    <s v="Teoria muzyki I"/>
    <s v="MUS 110"/>
    <s v="Kierunek główny"/>
    <n v="2"/>
    <s v="Tak"/>
    <x v="2"/>
  </r>
  <r>
    <s v="Teoria muzyki II"/>
    <s v="MUS 210"/>
    <s v="Kierunek główny"/>
    <n v="2"/>
    <s v="Tak"/>
    <x v="1"/>
  </r>
  <r>
    <s v="Teoria muzyki III"/>
    <s v="MUS 310"/>
    <s v="Kierunek główny"/>
    <n v="2"/>
    <m/>
    <x v="3"/>
  </r>
  <r>
    <s v="Teoria muzyki IV"/>
    <s v="MUS 410"/>
    <s v="Kierunek główny"/>
    <n v="2"/>
    <m/>
    <x v="4"/>
  </r>
  <r>
    <s v="Gra na pianinie"/>
    <s v="MUS 109"/>
    <s v="Kierunek główny"/>
    <n v="2"/>
    <s v="Tak"/>
    <x v="0"/>
  </r>
  <r>
    <s v="Nauki społeczne (zajęcia indywidualne)"/>
    <s v="SOC 101"/>
    <s v="Przedmioty ogólne"/>
    <n v="3"/>
    <s v="Tak"/>
    <x v="0"/>
  </r>
  <r>
    <s v="Nauka o społeczeństwie (zajęcia indywidualne)"/>
    <s v="SOC 201"/>
    <s v="Przedmioty ogólne"/>
    <n v="3"/>
    <s v="Tak"/>
    <x v="0"/>
  </r>
  <r>
    <s v="Światy jazzu"/>
    <s v="MUS 105"/>
    <s v="Przedmiot do wyboru"/>
    <n v="4"/>
    <s v="Tak"/>
    <x v="2"/>
  </r>
  <r>
    <s v="Świat muzyki I"/>
    <s v="MUS 112"/>
    <s v="Kierunek główny"/>
    <n v="2"/>
    <s v="Tak"/>
    <x v="0"/>
  </r>
  <r>
    <s v="Świat muzyki II"/>
    <s v="MUS 212"/>
    <s v="Kierunek główny"/>
    <n v="2"/>
    <s v="Tak"/>
    <x v="2"/>
  </r>
  <r>
    <s v="Świat muzyki III"/>
    <s v="MUS 213"/>
    <s v="Kierunek główny"/>
    <n v="2"/>
    <s v="Nie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_przestawna_Podsumowanie_semestru" cacheId="0" dataPosition="0" applyNumberFormats="0" applyBorderFormats="0" applyFontFormats="0" applyPatternFormats="0" applyAlignmentFormats="0" applyWidthHeightFormats="1" dataCaption="Values" grandTotalCaption="TOTAL" updatedVersion="6" minRefreshableVersion="3" itemPrintTitles="1" createdVersion="4" indent="0" outline="1" outlineData="1" multipleFieldFilters="0" chartFormat="21" rowHeaderCaption="SEMESTR">
  <location ref="A4:C10" firstHeaderRow="0" firstDataRow="1" firstDataCol="1"/>
  <pivotFields count="6">
    <pivotField dataField="1" showAll="0"/>
    <pivotField showAll="0" defaultSubtotal="0"/>
    <pivotField showAll="0"/>
    <pivotField dataField="1" showAll="0"/>
    <pivotField showAll="0"/>
    <pivotField axis="axisRow" showAll="0" sortType="ascending">
      <items count="6">
        <item x="0"/>
        <item x="2"/>
        <item x="1"/>
        <item x="3"/>
        <item x="4"/>
        <item t="default"/>
      </items>
    </pivotField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PUNKTY ZALICZENIOWE" fld="3" baseField="5" baseItem="2"/>
    <dataField name="ZAJĘCIA" fld="0" subtotal="count" baseField="5" baseItem="0"/>
  </dataFields>
  <formats count="3"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">
      <pivotArea type="all" dataOnly="0" outline="0" fieldPosition="0"/>
    </format>
  </formats>
  <chartFormats count="12">
    <chartFormat chart="1" format="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7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8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8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0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Semester Summary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Ta tabela przestawna oblicza sumę punktów zaliczeniowych i zajęć według semestru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Wymagania_dotyczące_stopni" displayName="Wymagania_dotyczące_stopni" ref="C4:F9" totalsRowCount="1" headerRowDxfId="30" dataDxfId="28" totalsRowDxfId="27" headerRowBorderDxfId="29">
  <tableColumns count="4">
    <tableColumn id="1" xr3:uid="{00000000-0010-0000-0000-000001000000}" name="WYMAGANIA PUNKTOWE" totalsRowLabel="SUMY" dataDxfId="26" totalsRowDxfId="25"/>
    <tableColumn id="2" xr3:uid="{00000000-0010-0000-0000-000002000000}" name="SUMA" totalsRowFunction="sum" dataDxfId="24" totalsRowDxfId="23"/>
    <tableColumn id="3" xr3:uid="{00000000-0010-0000-0000-000003000000}" name="ZDOBYTE" totalsRowFunction="sum" dataDxfId="22" totalsRowDxfId="21">
      <calculatedColumnFormula>IFERROR(SUMIFS(Zajęcia[PUNKTY ZALICZENIOWE],Zajęcia[WYMAGANIA NA KIERUNKU],Wymagania_dotyczące_stopni[[#This Row],[WYMAGANIA PUNKTOWE]],Zajęcia[UKOŃCZONE?],"=Tak"),"")</calculatedColumnFormula>
    </tableColumn>
    <tableColumn id="4" xr3:uid="{00000000-0010-0000-0000-000004000000}" name="WYMAGANE" totalsRowFunction="sum" dataDxfId="20" totalsRowDxfId="19">
      <calculatedColumnFormula>IFERROR(Wymagania_dotyczące_stopni[[#This Row],[SUMA]]-Wymagania_dotyczące_stopni[[#This Row],[ZDOBYTE]],"")</calculatedColumnFormula>
    </tableColumn>
  </tableColumns>
  <tableStyleInfo name="Podsumowanie wymagań punktowych" showFirstColumn="0" showLastColumn="0" showRowStripes="0" showColumnStripes="1"/>
  <extLst>
    <ext xmlns:x14="http://schemas.microsoft.com/office/spreadsheetml/2009/9/main" uri="{504A1905-F514-4f6f-8877-14C23A59335A}">
      <x14:table altTextSummary="Lista wymagań punktowych, takich jak Kierunek główny wraz z sumą punktów zaliczeniowych, zdobytych oraz wymaganych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Zajęcia" displayName="Zajęcia" ref="A2:F29" headerRowDxfId="18">
  <autoFilter ref="A2:F29" xr:uid="{00000000-0009-0000-0100-000004000000}"/>
  <sortState xmlns:xlrd2="http://schemas.microsoft.com/office/spreadsheetml/2017/richdata2" ref="A3:F28">
    <sortCondition ref="A2:A27"/>
    <sortCondition ref="B2:B27"/>
  </sortState>
  <tableColumns count="6">
    <tableColumn id="1" xr3:uid="{00000000-0010-0000-0100-000001000000}" name="NAZWA PRZEDMIOTU" totalsRowLabel="Suma" dataDxfId="17" totalsRowDxfId="16"/>
    <tableColumn id="2" xr3:uid="{00000000-0010-0000-0100-000002000000}" name="NR PRZEDMIOTU" dataDxfId="15" totalsRowDxfId="14"/>
    <tableColumn id="3" xr3:uid="{00000000-0010-0000-0100-000003000000}" name="WYMAGANIA NA KIERUNKU" dataDxfId="13" totalsRowDxfId="12"/>
    <tableColumn id="4" xr3:uid="{00000000-0010-0000-0100-000004000000}" name="PUNKTY ZALICZENIOWE" dataDxfId="11" totalsRowDxfId="10"/>
    <tableColumn id="6" xr3:uid="{00000000-0010-0000-0100-000006000000}" name="UKOŃCZONE?" dataDxfId="9" totalsRowDxfId="8"/>
    <tableColumn id="5" xr3:uid="{00000000-0010-0000-0100-000005000000}" name="SEMESTR" totalsRowFunction="count" dataDxfId="7" totalsRowDxfId="6"/>
  </tableColumns>
  <tableStyleInfo name="Lista zajęć" showFirstColumn="0" showLastColumn="0" showRowStripes="1" showColumnStripes="0"/>
  <extLst>
    <ext xmlns:x14="http://schemas.microsoft.com/office/spreadsheetml/2009/9/main" uri="{504A1905-F514-4f6f-8877-14C23A59335A}">
      <x14:table altTextSummary="Wprowadzanie nazwy zajęć, numeru zajęć, punktów zaliczeniowych oraz numeru semestru w tej tabeli. Wybieranie pozycji Tak lub Nie w celu ukończenia oraz pozycji Wymagania dotyczące stopnia"/>
    </ext>
  </extLst>
</table>
</file>

<file path=xl/theme/theme1.xml><?xml version="1.0" encoding="utf-8"?>
<a:theme xmlns:a="http://schemas.openxmlformats.org/drawingml/2006/main" name="Office Theme">
  <a:themeElements>
    <a:clrScheme name="College Credit Tracker">
      <a:dk1>
        <a:sysClr val="windowText" lastClr="000000"/>
      </a:dk1>
      <a:lt1>
        <a:sysClr val="window" lastClr="FFFFFF"/>
      </a:lt1>
      <a:dk2>
        <a:srgbClr val="000000"/>
      </a:dk2>
      <a:lt2>
        <a:srgbClr val="F2F2F2"/>
      </a:lt2>
      <a:accent1>
        <a:srgbClr val="EBB828"/>
      </a:accent1>
      <a:accent2>
        <a:srgbClr val="269E6F"/>
      </a:accent2>
      <a:accent3>
        <a:srgbClr val="2699BA"/>
      </a:accent3>
      <a:accent4>
        <a:srgbClr val="EA8B23"/>
      </a:accent4>
      <a:accent5>
        <a:srgbClr val="8163A7"/>
      </a:accent5>
      <a:accent6>
        <a:srgbClr val="DB5368"/>
      </a:accent6>
      <a:hlink>
        <a:srgbClr val="269EBA"/>
      </a:hlink>
      <a:folHlink>
        <a:srgbClr val="8163A7"/>
      </a:folHlink>
    </a:clrScheme>
    <a:fontScheme name="College Credit Tracker">
      <a:majorFont>
        <a:latin typeface="Times New Roman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autoPageBreaks="0" fitToPage="1"/>
  </sheetPr>
  <dimension ref="A1:F12"/>
  <sheetViews>
    <sheetView showGridLines="0" tabSelected="1" zoomScaleNormal="100" workbookViewId="0">
      <selection sqref="A1:B3"/>
    </sheetView>
  </sheetViews>
  <sheetFormatPr defaultRowHeight="30" customHeight="1" x14ac:dyDescent="0.3"/>
  <cols>
    <col min="1" max="1" width="42.5" customWidth="1"/>
    <col min="2" max="2" width="31" customWidth="1"/>
    <col min="3" max="3" width="32.5" customWidth="1"/>
    <col min="4" max="4" width="16.25" customWidth="1"/>
    <col min="5" max="6" width="22.125" customWidth="1"/>
    <col min="7" max="7" width="2.5" customWidth="1"/>
  </cols>
  <sheetData>
    <row r="1" spans="1:6" ht="6.75" customHeight="1" x14ac:dyDescent="0.3">
      <c r="A1" s="33" t="s">
        <v>0</v>
      </c>
      <c r="B1" s="33"/>
      <c r="C1" s="22"/>
      <c r="D1" s="22"/>
      <c r="E1" s="22"/>
      <c r="F1" s="22"/>
    </row>
    <row r="2" spans="1:6" ht="51" customHeight="1" x14ac:dyDescent="0.3">
      <c r="A2" s="33"/>
      <c r="B2" s="33"/>
      <c r="C2" s="27" t="s">
        <v>4</v>
      </c>
      <c r="D2" s="28"/>
      <c r="E2" s="28"/>
      <c r="F2" s="28"/>
    </row>
    <row r="3" spans="1:6" ht="6.75" customHeight="1" x14ac:dyDescent="0.3">
      <c r="A3" s="33"/>
      <c r="B3" s="33"/>
      <c r="C3" s="21"/>
      <c r="D3" s="21"/>
      <c r="E3" s="21"/>
      <c r="F3" s="21"/>
    </row>
    <row r="4" spans="1:6" ht="36" customHeight="1" thickBot="1" x14ac:dyDescent="0.35">
      <c r="A4" s="29" t="s">
        <v>1</v>
      </c>
      <c r="B4" s="30"/>
      <c r="C4" s="12" t="s">
        <v>5</v>
      </c>
      <c r="D4" s="11" t="s">
        <v>12</v>
      </c>
      <c r="E4" s="11" t="s">
        <v>14</v>
      </c>
      <c r="F4" s="11" t="s">
        <v>15</v>
      </c>
    </row>
    <row r="5" spans="1:6" ht="30" customHeight="1" thickTop="1" x14ac:dyDescent="0.3">
      <c r="A5" s="31" t="s">
        <v>2</v>
      </c>
      <c r="B5" s="31"/>
      <c r="C5" s="13" t="s">
        <v>6</v>
      </c>
      <c r="D5" s="14">
        <v>54</v>
      </c>
      <c r="E5" s="14">
        <f>IFERROR(SUMIFS(Zajęcia[PUNKTY ZALICZENIOWE],Zajęcia[WYMAGANIA NA KIERUNKU],Wymagania_dotyczące_stopni[[#This Row],[WYMAGANIA PUNKTOWE]],Zajęcia[UKOŃCZONE?],"=Tak"),"")</f>
        <v>22</v>
      </c>
      <c r="F5" s="15">
        <f>IFERROR(Wymagania_dotyczące_stopni[[#This Row],[SUMA]]-Wymagania_dotyczące_stopni[[#This Row],[ZDOBYTE]],"")</f>
        <v>32</v>
      </c>
    </row>
    <row r="6" spans="1:6" ht="30" customHeight="1" x14ac:dyDescent="0.3">
      <c r="A6" s="32"/>
      <c r="B6" s="32"/>
      <c r="C6" s="13" t="s">
        <v>7</v>
      </c>
      <c r="D6" s="14" t="s">
        <v>13</v>
      </c>
      <c r="E6" s="14">
        <f>IFERROR(SUMIFS(Zajęcia[PUNKTY ZALICZENIOWE],Zajęcia[WYMAGANIA NA KIERUNKU],Wymagania_dotyczące_stopni[[#This Row],[WYMAGANIA PUNKTOWE]],Zajęcia[UKOŃCZONE?],"=Tak"),"")</f>
        <v>0</v>
      </c>
      <c r="F6" s="15" t="str">
        <f>IFERROR(Wymagania_dotyczące_stopni[[#This Row],[SUMA]]-Wymagania_dotyczące_stopni[[#This Row],[ZDOBYTE]],"")</f>
        <v/>
      </c>
    </row>
    <row r="7" spans="1:6" ht="30" customHeight="1" x14ac:dyDescent="0.3">
      <c r="A7" s="32"/>
      <c r="B7" s="32"/>
      <c r="C7" s="13" t="s">
        <v>8</v>
      </c>
      <c r="D7" s="14">
        <v>4</v>
      </c>
      <c r="E7" s="14">
        <f>IFERROR(SUMIFS(Zajęcia[PUNKTY ZALICZENIOWE],Zajęcia[WYMAGANIA NA KIERUNKU],Wymagania_dotyczące_stopni[[#This Row],[WYMAGANIA PUNKTOWE]],Zajęcia[UKOŃCZONE?],"=Tak"),"")</f>
        <v>4</v>
      </c>
      <c r="F7" s="15">
        <f>IFERROR(Wymagania_dotyczące_stopni[[#This Row],[SUMA]]-Wymagania_dotyczące_stopni[[#This Row],[ZDOBYTE]],"")</f>
        <v>0</v>
      </c>
    </row>
    <row r="8" spans="1:6" ht="30" customHeight="1" x14ac:dyDescent="0.3">
      <c r="A8" s="32"/>
      <c r="B8" s="32"/>
      <c r="C8" s="13" t="s">
        <v>9</v>
      </c>
      <c r="D8" s="14">
        <v>66</v>
      </c>
      <c r="E8" s="15">
        <f>IFERROR(SUMIFS(Zajęcia[PUNKTY ZALICZENIOWE],Zajęcia[WYMAGANIA NA KIERUNKU],Wymagania_dotyczące_stopni[[#This Row],[WYMAGANIA PUNKTOWE]],Zajęcia[UKOŃCZONE?],"=Tak"),"")</f>
        <v>26</v>
      </c>
      <c r="F8" s="15">
        <f>IFERROR(Wymagania_dotyczące_stopni[[#This Row],[SUMA]]-Wymagania_dotyczące_stopni[[#This Row],[ZDOBYTE]],"")</f>
        <v>40</v>
      </c>
    </row>
    <row r="9" spans="1:6" ht="30" customHeight="1" x14ac:dyDescent="0.3">
      <c r="A9" s="32"/>
      <c r="B9" s="32"/>
      <c r="C9" s="16" t="s">
        <v>10</v>
      </c>
      <c r="D9" s="14">
        <f>SUBTOTAL(109,Wymagania_dotyczące_stopni[SUMA])</f>
        <v>124</v>
      </c>
      <c r="E9" s="14">
        <f>SUBTOTAL(109,Wymagania_dotyczące_stopni[ZDOBYTE])</f>
        <v>52</v>
      </c>
      <c r="F9" s="14">
        <f>SUBTOTAL(109,Wymagania_dotyczące_stopni[WYMAGANE])</f>
        <v>72</v>
      </c>
    </row>
    <row r="10" spans="1:6" ht="30" customHeight="1" x14ac:dyDescent="0.3">
      <c r="A10" s="32"/>
      <c r="B10" s="32"/>
      <c r="C10" s="7"/>
      <c r="D10" s="7"/>
      <c r="E10" s="7"/>
      <c r="F10" s="7"/>
    </row>
    <row r="11" spans="1:6" ht="30" customHeight="1" x14ac:dyDescent="0.3">
      <c r="A11" s="26" t="s">
        <v>3</v>
      </c>
      <c r="B11" s="26"/>
      <c r="C11" s="8" t="s">
        <v>11</v>
      </c>
      <c r="D11" s="24">
        <f>Zdobyte_punkty</f>
        <v>52</v>
      </c>
      <c r="E11" s="25"/>
      <c r="F11" s="10" t="str">
        <f>TEXT(Wymagania_dotyczące_stopni[[#Totals],[ZDOBYTE]]/Wymagania_dotyczące_stopni[[#Totals],[SUMA]],"##%")&amp;" UKOŃCZONE!"</f>
        <v>42% UKOŃCZONE!</v>
      </c>
    </row>
    <row r="12" spans="1:6" ht="39" customHeight="1" x14ac:dyDescent="0.3">
      <c r="A12" s="26"/>
      <c r="B12" s="26"/>
      <c r="C12" s="7"/>
      <c r="D12" s="23" t="str">
        <f>IF(Zdobyte_punkty&gt;=(Wymagane_punkty)," Gratulacje!",IF(Zdobyte_punkty&gt;=(Wymagane_punkty*0.75)," To nie zajmie już wiele czasu!",IF(Zdobyte_punkty&gt;=(Wymagane_punkty*0.5)," Osiągnięto ponad 1/2 założonego celu!",IF(Zdobyte_punkty&gt;=(Wymagane_punkty*0.25)," Pomyślnej pracy!",""))))</f>
        <v xml:space="preserve"> Pomyślnej pracy!</v>
      </c>
      <c r="E12" s="23"/>
      <c r="F12" s="9"/>
    </row>
  </sheetData>
  <mergeCells count="7">
    <mergeCell ref="D12:E12"/>
    <mergeCell ref="D11:E11"/>
    <mergeCell ref="A11:B12"/>
    <mergeCell ref="C2:F2"/>
    <mergeCell ref="A4:B4"/>
    <mergeCell ref="A5:B10"/>
    <mergeCell ref="A1:B3"/>
  </mergeCells>
  <conditionalFormatting sqref="D11">
    <cfRule type="dataBar" priority="2">
      <dataBar showValue="0">
        <cfvo type="num" val="0"/>
        <cfvo type="formula" val="Wymagane_punkty"/>
        <color theme="4"/>
      </dataBar>
      <extLst>
        <ext xmlns:x14="http://schemas.microsoft.com/office/spreadsheetml/2009/9/main" uri="{B025F937-C7B1-47D3-B67F-A62EFF666E3E}">
          <x14:id>{0E8AC252-64E9-4193-84AB-25278FC57BE6}</x14:id>
        </ext>
      </extLst>
    </cfRule>
  </conditionalFormatting>
  <conditionalFormatting sqref="E5">
    <cfRule type="dataBar" priority="8">
      <dataBar>
        <cfvo type="num" val="0"/>
        <cfvo type="num" val="$D$5"/>
        <color theme="4"/>
      </dataBar>
      <extLst>
        <ext xmlns:x14="http://schemas.microsoft.com/office/spreadsheetml/2009/9/main" uri="{B025F937-C7B1-47D3-B67F-A62EFF666E3E}">
          <x14:id>{441F2552-7088-4550-9457-3B58280E2DBC}</x14:id>
        </ext>
      </extLst>
    </cfRule>
  </conditionalFormatting>
  <conditionalFormatting sqref="E6">
    <cfRule type="dataBar" priority="7">
      <dataBar>
        <cfvo type="num" val="0"/>
        <cfvo type="num" val="$D$6"/>
        <color theme="4"/>
      </dataBar>
      <extLst>
        <ext xmlns:x14="http://schemas.microsoft.com/office/spreadsheetml/2009/9/main" uri="{B025F937-C7B1-47D3-B67F-A62EFF666E3E}">
          <x14:id>{9593B8BC-3718-4747-9E78-F8B7C881F22C}</x14:id>
        </ext>
      </extLst>
    </cfRule>
  </conditionalFormatting>
  <conditionalFormatting sqref="E7">
    <cfRule type="dataBar" priority="6">
      <dataBar>
        <cfvo type="num" val="0"/>
        <cfvo type="num" val="$D$7"/>
        <color theme="4"/>
      </dataBar>
      <extLst>
        <ext xmlns:x14="http://schemas.microsoft.com/office/spreadsheetml/2009/9/main" uri="{B025F937-C7B1-47D3-B67F-A62EFF666E3E}">
          <x14:id>{5305A619-4F89-47F2-AD30-3062E725E2DF}</x14:id>
        </ext>
      </extLst>
    </cfRule>
  </conditionalFormatting>
  <conditionalFormatting sqref="E8">
    <cfRule type="dataBar" priority="5">
      <dataBar>
        <cfvo type="num" val="0"/>
        <cfvo type="num" val="$D$8"/>
        <color theme="4"/>
      </dataBar>
      <extLst>
        <ext xmlns:x14="http://schemas.microsoft.com/office/spreadsheetml/2009/9/main" uri="{B025F937-C7B1-47D3-B67F-A62EFF666E3E}">
          <x14:id>{85CD9A35-E870-4275-913B-838A4F09F192}</x14:id>
        </ext>
      </extLst>
    </cfRule>
  </conditionalFormatting>
  <dataValidations count="11">
    <dataValidation allowBlank="1" showInputMessage="1" showErrorMessage="1" prompt="W tej komórce wprowadź nazwę zajęć oraz szczegóły w tabeli poniżej" sqref="C2" xr:uid="{00000000-0002-0000-0000-000000000000}"/>
    <dataValidation allowBlank="1" showInputMessage="1" showErrorMessage="1" prompt="W tej kolumnie pod tym nagłówkiem wprowadź wymagania punktowe" sqref="C4" xr:uid="{00000000-0002-0000-0000-000001000000}"/>
    <dataValidation allowBlank="1" showInputMessage="1" showErrorMessage="1" prompt="W tej kolumnie pod tym nagłówkiem wprowadź sumę punktów zaliczeniowych" sqref="D4" xr:uid="{00000000-0002-0000-0000-000002000000}"/>
    <dataValidation allowBlank="1" showInputMessage="1" showErrorMessage="1" prompt="W tej kolumnie pod tym nagłówkiem jest automatycznie obliczana suma zdobytych punktów zaliczeniowych. Pasek danych jest aktualizowany automatycznie" sqref="E4" xr:uid="{00000000-0002-0000-0000-000003000000}"/>
    <dataValidation allowBlank="1" showInputMessage="1" showErrorMessage="1" prompt="W tej kolumnie pod tym nagłówkiem jest automatycznie obliczana suma wymaganych punktów zaliczeniowych. Gdy wartość jest równa zero, jest wyświetlany znacznik wyboru. Pasek ogólnego postępu znajduje się w komórkach pod tabelą" sqref="F4" xr:uid="{00000000-0002-0000-0000-000004000000}"/>
    <dataValidation allowBlank="1" showInputMessage="1" showErrorMessage="1" prompt="Pasek ogólnego postępu znajduje się w tej komórce. Wartość procentowa ukończonych zajęć zostanie automatycznie zaktualizowana w komórce po prawej stronie, a wiadomość w komórce poniżej" sqref="D11:E11" xr:uid="{00000000-0002-0000-0000-000005000000}"/>
    <dataValidation allowBlank="1" showInputMessage="1" showErrorMessage="1" prompt="Pasek ogólnego postępu znajduje się w komórce z prawej strony" sqref="C11" xr:uid="{00000000-0002-0000-0000-000006000000}"/>
    <dataValidation allowBlank="1" showInputMessage="1" showErrorMessage="1" prompt="W tej komórce jest automatycznie aktualizowana wartość procentowa ukończonych zajęć" sqref="F11" xr:uid="{00000000-0002-0000-0000-000007000000}"/>
    <dataValidation allowBlank="1" showInputMessage="1" showErrorMessage="1" prompt="W tej komórce jest automatycznie aktualizowana wiadomość" sqref="D12:E12" xr:uid="{00000000-0002-0000-0000-000008000000}"/>
    <dataValidation allowBlank="1" showInputMessage="1" showErrorMessage="1" prompt="Utwórz w tym skoroszycie plan punktów zaliczeniowych. Tytuł tego arkusza znajduje się w tej komórce, a wykres w komórce A5. Wprowadź nazwę zajęć w komórce C2, a szczegóły w tabeli Wymagania dotyczące stopni" sqref="A1:B3" xr:uid="{00000000-0002-0000-0000-000009000000}"/>
    <dataValidation allowBlank="1" showInputMessage="1" showErrorMessage="1" prompt="Wykres podsumowania semestru znajduje się w komórce poniżej, a porada w komórce A11" sqref="A4:B4" xr:uid="{00000000-0002-0000-0000-00000A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8AC252-64E9-4193-84AB-25278FC57BE6}">
            <x14:dataBar minLength="0" maxLength="100" gradient="0">
              <x14:cfvo type="num">
                <xm:f>0</xm:f>
              </x14:cfvo>
              <x14:cfvo type="formula">
                <xm:f>Wymagane_punkty</xm:f>
              </x14:cfvo>
              <x14:negativeFillColor rgb="FFFF0000"/>
              <x14:axisColor rgb="FF000000"/>
            </x14:dataBar>
          </x14:cfRule>
          <xm:sqref>D11</xm:sqref>
        </x14:conditionalFormatting>
        <x14:conditionalFormatting xmlns:xm="http://schemas.microsoft.com/office/excel/2006/main">
          <x14:cfRule type="dataBar" id="{441F2552-7088-4550-9457-3B58280E2DBC}">
            <x14:dataBar minLength="0" maxLength="100" gradient="0">
              <x14:cfvo type="num">
                <xm:f>0</xm:f>
              </x14:cfvo>
              <x14:cfvo type="num">
                <xm:f>$D$5</xm:f>
              </x14:cfvo>
              <x14:negativeFillColor rgb="FFFF0000"/>
              <x14:axisColor rgb="FF000000"/>
            </x14:dataBar>
          </x14:cfRule>
          <xm:sqref>E5</xm:sqref>
        </x14:conditionalFormatting>
        <x14:conditionalFormatting xmlns:xm="http://schemas.microsoft.com/office/excel/2006/main">
          <x14:cfRule type="dataBar" id="{9593B8BC-3718-4747-9E78-F8B7C881F22C}">
            <x14:dataBar minLength="0" maxLength="100" gradient="0">
              <x14:cfvo type="num">
                <xm:f>0</xm:f>
              </x14:cfvo>
              <x14:cfvo type="num">
                <xm:f>$D$6</xm:f>
              </x14:cfvo>
              <x14:negativeFillColor rgb="FFFF0000"/>
              <x14:axisColor rgb="FF000000"/>
            </x14:dataBar>
          </x14:cfRule>
          <xm:sqref>E6</xm:sqref>
        </x14:conditionalFormatting>
        <x14:conditionalFormatting xmlns:xm="http://schemas.microsoft.com/office/excel/2006/main">
          <x14:cfRule type="dataBar" id="{5305A619-4F89-47F2-AD30-3062E725E2DF}">
            <x14:dataBar minLength="0" maxLength="100" gradient="0">
              <x14:cfvo type="num">
                <xm:f>0</xm:f>
              </x14:cfvo>
              <x14:cfvo type="num">
                <xm:f>$D$7</xm:f>
              </x14:cfvo>
              <x14:negativeFillColor rgb="FFFF0000"/>
              <x14:axisColor rgb="FF000000"/>
            </x14:dataBar>
          </x14:cfRule>
          <xm:sqref>E7</xm:sqref>
        </x14:conditionalFormatting>
        <x14:conditionalFormatting xmlns:xm="http://schemas.microsoft.com/office/excel/2006/main">
          <x14:cfRule type="dataBar" id="{85CD9A35-E870-4275-913B-838A4F09F192}">
            <x14:dataBar minLength="0" maxLength="100" gradient="0">
              <x14:cfvo type="num">
                <xm:f>0</xm:f>
              </x14:cfvo>
              <x14:cfvo type="num">
                <xm:f>$D$8</xm:f>
              </x14:cfvo>
              <x14:negativeFillColor rgb="FFFF0000"/>
              <x14:axisColor rgb="FF000000"/>
            </x14:dataBar>
          </x14:cfRule>
          <xm:sqref>E8</xm:sqref>
        </x14:conditionalFormatting>
        <x14:conditionalFormatting xmlns:xm="http://schemas.microsoft.com/office/excel/2006/main">
          <x14:cfRule type="iconSet" priority="15" id="{B809C01C-2A41-44F9-A3C9-F1E22D7B83B0}">
            <x14:iconSet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2"/>
              <x14:cfIcon iconSet="NoIcons" iconId="0"/>
              <x14:cfIcon iconSet="NoIcons" iconId="0"/>
            </x14:iconSet>
          </x14:cfRule>
          <xm:sqref>F5:F9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autoPageBreaks="0" fitToPage="1"/>
  </sheetPr>
  <dimension ref="A1:F29"/>
  <sheetViews>
    <sheetView showGridLines="0" zoomScaleNormal="100" workbookViewId="0"/>
  </sheetViews>
  <sheetFormatPr defaultRowHeight="30" customHeight="1" x14ac:dyDescent="0.3"/>
  <cols>
    <col min="1" max="1" width="51.75" customWidth="1"/>
    <col min="2" max="2" width="31" customWidth="1"/>
    <col min="3" max="3" width="32.5" customWidth="1"/>
    <col min="4" max="4" width="27.375" customWidth="1"/>
    <col min="5" max="6" width="22.125" customWidth="1"/>
    <col min="7" max="7" width="1" customWidth="1"/>
  </cols>
  <sheetData>
    <row r="1" spans="1:6" ht="64.5" customHeight="1" x14ac:dyDescent="0.45">
      <c r="A1" s="6" t="s">
        <v>16</v>
      </c>
      <c r="B1" s="3"/>
      <c r="C1" s="3"/>
      <c r="D1" s="3"/>
      <c r="E1" s="1"/>
      <c r="F1" s="1"/>
    </row>
    <row r="2" spans="1:6" ht="30" customHeight="1" x14ac:dyDescent="0.3">
      <c r="A2" s="4" t="s">
        <v>17</v>
      </c>
      <c r="B2" s="5" t="s">
        <v>44</v>
      </c>
      <c r="C2" s="5" t="s">
        <v>71</v>
      </c>
      <c r="D2" s="2" t="s">
        <v>72</v>
      </c>
      <c r="E2" s="2" t="s">
        <v>73</v>
      </c>
      <c r="F2" s="5" t="s">
        <v>76</v>
      </c>
    </row>
    <row r="3" spans="1:6" ht="30" customHeight="1" x14ac:dyDescent="0.3">
      <c r="A3" s="4" t="s">
        <v>18</v>
      </c>
      <c r="B3" s="5" t="s">
        <v>45</v>
      </c>
      <c r="C3" s="5" t="s">
        <v>9</v>
      </c>
      <c r="D3" s="2">
        <v>4</v>
      </c>
      <c r="E3" s="2" t="s">
        <v>74</v>
      </c>
      <c r="F3" s="5" t="s">
        <v>77</v>
      </c>
    </row>
    <row r="4" spans="1:6" ht="30" customHeight="1" x14ac:dyDescent="0.3">
      <c r="A4" s="4" t="s">
        <v>19</v>
      </c>
      <c r="B4" s="5" t="s">
        <v>46</v>
      </c>
      <c r="C4" s="5" t="s">
        <v>6</v>
      </c>
      <c r="D4" s="2">
        <v>3</v>
      </c>
      <c r="E4" s="2"/>
      <c r="F4" s="5" t="s">
        <v>78</v>
      </c>
    </row>
    <row r="5" spans="1:6" ht="30" customHeight="1" x14ac:dyDescent="0.3">
      <c r="A5" s="4" t="s">
        <v>20</v>
      </c>
      <c r="B5" s="5" t="s">
        <v>47</v>
      </c>
      <c r="C5" s="5" t="s">
        <v>9</v>
      </c>
      <c r="D5" s="2">
        <v>2</v>
      </c>
      <c r="E5" s="2" t="s">
        <v>74</v>
      </c>
      <c r="F5" s="5" t="s">
        <v>77</v>
      </c>
    </row>
    <row r="6" spans="1:6" ht="30" customHeight="1" x14ac:dyDescent="0.3">
      <c r="A6" s="4" t="s">
        <v>21</v>
      </c>
      <c r="B6" s="5" t="s">
        <v>48</v>
      </c>
      <c r="C6" s="5" t="s">
        <v>9</v>
      </c>
      <c r="D6" s="2">
        <v>2</v>
      </c>
      <c r="E6" s="2" t="s">
        <v>74</v>
      </c>
      <c r="F6" s="5" t="s">
        <v>79</v>
      </c>
    </row>
    <row r="7" spans="1:6" ht="30" customHeight="1" x14ac:dyDescent="0.3">
      <c r="A7" s="4" t="s">
        <v>22</v>
      </c>
      <c r="B7" s="5" t="s">
        <v>49</v>
      </c>
      <c r="C7" s="5" t="s">
        <v>6</v>
      </c>
      <c r="D7" s="2">
        <v>2</v>
      </c>
      <c r="E7" s="2" t="s">
        <v>74</v>
      </c>
      <c r="F7" s="5" t="s">
        <v>77</v>
      </c>
    </row>
    <row r="8" spans="1:6" ht="30" customHeight="1" x14ac:dyDescent="0.3">
      <c r="A8" s="4" t="s">
        <v>23</v>
      </c>
      <c r="B8" s="5" t="s">
        <v>50</v>
      </c>
      <c r="C8" s="5" t="s">
        <v>6</v>
      </c>
      <c r="D8" s="2">
        <v>2</v>
      </c>
      <c r="E8" s="2" t="s">
        <v>74</v>
      </c>
      <c r="F8" s="5" t="s">
        <v>79</v>
      </c>
    </row>
    <row r="9" spans="1:6" ht="30" customHeight="1" x14ac:dyDescent="0.3">
      <c r="A9" s="4" t="s">
        <v>24</v>
      </c>
      <c r="B9" s="5" t="s">
        <v>51</v>
      </c>
      <c r="C9" s="5" t="s">
        <v>6</v>
      </c>
      <c r="D9" s="2">
        <v>2</v>
      </c>
      <c r="E9" s="2"/>
      <c r="F9" s="5" t="s">
        <v>78</v>
      </c>
    </row>
    <row r="10" spans="1:6" ht="30" customHeight="1" x14ac:dyDescent="0.3">
      <c r="A10" s="4" t="s">
        <v>25</v>
      </c>
      <c r="B10" s="5" t="s">
        <v>52</v>
      </c>
      <c r="C10" s="5" t="s">
        <v>6</v>
      </c>
      <c r="D10" s="2">
        <v>2</v>
      </c>
      <c r="E10" s="2"/>
      <c r="F10" s="5" t="s">
        <v>80</v>
      </c>
    </row>
    <row r="11" spans="1:6" ht="30" customHeight="1" x14ac:dyDescent="0.3">
      <c r="A11" s="4" t="s">
        <v>26</v>
      </c>
      <c r="B11" s="5" t="s">
        <v>53</v>
      </c>
      <c r="C11" s="5" t="s">
        <v>6</v>
      </c>
      <c r="D11" s="2">
        <v>2</v>
      </c>
      <c r="E11" s="2" t="s">
        <v>74</v>
      </c>
      <c r="F11" s="5" t="s">
        <v>77</v>
      </c>
    </row>
    <row r="12" spans="1:6" ht="30" customHeight="1" x14ac:dyDescent="0.3">
      <c r="A12" s="4" t="s">
        <v>27</v>
      </c>
      <c r="B12" s="5" t="s">
        <v>54</v>
      </c>
      <c r="C12" s="5" t="s">
        <v>9</v>
      </c>
      <c r="D12" s="2">
        <v>3</v>
      </c>
      <c r="E12" s="2" t="s">
        <v>74</v>
      </c>
      <c r="F12" s="5" t="s">
        <v>77</v>
      </c>
    </row>
    <row r="13" spans="1:6" ht="30" customHeight="1" x14ac:dyDescent="0.3">
      <c r="A13" s="4" t="s">
        <v>27</v>
      </c>
      <c r="B13" s="5" t="s">
        <v>55</v>
      </c>
      <c r="C13" s="5" t="s">
        <v>9</v>
      </c>
      <c r="D13" s="2">
        <v>3</v>
      </c>
      <c r="E13" s="2" t="s">
        <v>74</v>
      </c>
      <c r="F13" s="5" t="s">
        <v>79</v>
      </c>
    </row>
    <row r="14" spans="1:6" ht="30" customHeight="1" x14ac:dyDescent="0.3">
      <c r="A14" s="4" t="s">
        <v>28</v>
      </c>
      <c r="B14" s="5" t="s">
        <v>56</v>
      </c>
      <c r="C14" s="5" t="s">
        <v>6</v>
      </c>
      <c r="D14" s="2">
        <v>2</v>
      </c>
      <c r="E14" s="2" t="s">
        <v>74</v>
      </c>
      <c r="F14" s="5" t="s">
        <v>79</v>
      </c>
    </row>
    <row r="15" spans="1:6" ht="30" customHeight="1" x14ac:dyDescent="0.3">
      <c r="A15" s="4" t="s">
        <v>29</v>
      </c>
      <c r="B15" s="5" t="s">
        <v>57</v>
      </c>
      <c r="C15" s="5" t="s">
        <v>9</v>
      </c>
      <c r="D15" s="2">
        <v>3</v>
      </c>
      <c r="E15" s="2" t="s">
        <v>74</v>
      </c>
      <c r="F15" s="5" t="s">
        <v>79</v>
      </c>
    </row>
    <row r="16" spans="1:6" ht="30" customHeight="1" x14ac:dyDescent="0.3">
      <c r="A16" s="4" t="s">
        <v>30</v>
      </c>
      <c r="B16" s="5" t="s">
        <v>58</v>
      </c>
      <c r="C16" s="5" t="s">
        <v>9</v>
      </c>
      <c r="D16" s="2">
        <v>3</v>
      </c>
      <c r="E16" s="2" t="s">
        <v>74</v>
      </c>
      <c r="F16" s="5" t="s">
        <v>77</v>
      </c>
    </row>
    <row r="17" spans="1:6" ht="30" customHeight="1" x14ac:dyDescent="0.3">
      <c r="A17" s="4" t="s">
        <v>31</v>
      </c>
      <c r="B17" s="5" t="s">
        <v>59</v>
      </c>
      <c r="C17" s="5" t="s">
        <v>6</v>
      </c>
      <c r="D17" s="2">
        <v>2</v>
      </c>
      <c r="E17" s="2" t="s">
        <v>74</v>
      </c>
      <c r="F17" s="5" t="s">
        <v>77</v>
      </c>
    </row>
    <row r="18" spans="1:6" ht="30" customHeight="1" x14ac:dyDescent="0.3">
      <c r="A18" s="4" t="s">
        <v>32</v>
      </c>
      <c r="B18" s="5" t="s">
        <v>60</v>
      </c>
      <c r="C18" s="5" t="s">
        <v>6</v>
      </c>
      <c r="D18" s="2">
        <v>2</v>
      </c>
      <c r="E18" s="2" t="s">
        <v>74</v>
      </c>
      <c r="F18" s="5" t="s">
        <v>77</v>
      </c>
    </row>
    <row r="19" spans="1:6" ht="30" customHeight="1" x14ac:dyDescent="0.3">
      <c r="A19" s="4" t="s">
        <v>33</v>
      </c>
      <c r="B19" s="5" t="s">
        <v>61</v>
      </c>
      <c r="C19" s="5" t="s">
        <v>6</v>
      </c>
      <c r="D19" s="2">
        <v>2</v>
      </c>
      <c r="E19" s="2" t="s">
        <v>74</v>
      </c>
      <c r="F19" s="5" t="s">
        <v>79</v>
      </c>
    </row>
    <row r="20" spans="1:6" ht="30" customHeight="1" x14ac:dyDescent="0.3">
      <c r="A20" s="4" t="s">
        <v>34</v>
      </c>
      <c r="B20" s="5" t="s">
        <v>62</v>
      </c>
      <c r="C20" s="5" t="s">
        <v>6</v>
      </c>
      <c r="D20" s="2">
        <v>2</v>
      </c>
      <c r="E20" s="2" t="s">
        <v>74</v>
      </c>
      <c r="F20" s="5" t="s">
        <v>78</v>
      </c>
    </row>
    <row r="21" spans="1:6" ht="30" customHeight="1" x14ac:dyDescent="0.3">
      <c r="A21" s="4" t="s">
        <v>35</v>
      </c>
      <c r="B21" s="5" t="s">
        <v>63</v>
      </c>
      <c r="C21" s="5" t="s">
        <v>6</v>
      </c>
      <c r="D21" s="2">
        <v>2</v>
      </c>
      <c r="E21" s="2"/>
      <c r="F21" s="5" t="s">
        <v>80</v>
      </c>
    </row>
    <row r="22" spans="1:6" ht="30" customHeight="1" x14ac:dyDescent="0.3">
      <c r="A22" s="4" t="s">
        <v>36</v>
      </c>
      <c r="B22" s="5" t="s">
        <v>64</v>
      </c>
      <c r="C22" s="5" t="s">
        <v>6</v>
      </c>
      <c r="D22" s="2">
        <v>2</v>
      </c>
      <c r="E22" s="2"/>
      <c r="F22" s="5" t="s">
        <v>81</v>
      </c>
    </row>
    <row r="23" spans="1:6" ht="30" customHeight="1" x14ac:dyDescent="0.3">
      <c r="A23" s="4" t="s">
        <v>37</v>
      </c>
      <c r="B23" s="5" t="s">
        <v>65</v>
      </c>
      <c r="C23" s="5" t="s">
        <v>6</v>
      </c>
      <c r="D23" s="2">
        <v>2</v>
      </c>
      <c r="E23" s="2" t="s">
        <v>74</v>
      </c>
      <c r="F23" s="5" t="s">
        <v>77</v>
      </c>
    </row>
    <row r="24" spans="1:6" ht="30" customHeight="1" x14ac:dyDescent="0.3">
      <c r="A24" s="4" t="s">
        <v>38</v>
      </c>
      <c r="B24" s="5" t="s">
        <v>66</v>
      </c>
      <c r="C24" s="5" t="s">
        <v>9</v>
      </c>
      <c r="D24" s="2">
        <v>3</v>
      </c>
      <c r="E24" s="2" t="s">
        <v>74</v>
      </c>
      <c r="F24" s="5" t="s">
        <v>77</v>
      </c>
    </row>
    <row r="25" spans="1:6" ht="30" customHeight="1" x14ac:dyDescent="0.3">
      <c r="A25" s="4" t="s">
        <v>39</v>
      </c>
      <c r="B25" s="5" t="s">
        <v>67</v>
      </c>
      <c r="C25" s="5" t="s">
        <v>9</v>
      </c>
      <c r="D25" s="2">
        <v>3</v>
      </c>
      <c r="E25" s="2" t="s">
        <v>74</v>
      </c>
      <c r="F25" s="5" t="s">
        <v>77</v>
      </c>
    </row>
    <row r="26" spans="1:6" ht="30" customHeight="1" x14ac:dyDescent="0.3">
      <c r="A26" s="4" t="s">
        <v>40</v>
      </c>
      <c r="B26" s="5" t="s">
        <v>68</v>
      </c>
      <c r="C26" s="5" t="s">
        <v>8</v>
      </c>
      <c r="D26" s="2">
        <v>4</v>
      </c>
      <c r="E26" s="2" t="s">
        <v>74</v>
      </c>
      <c r="F26" s="5" t="s">
        <v>79</v>
      </c>
    </row>
    <row r="27" spans="1:6" ht="30" customHeight="1" x14ac:dyDescent="0.3">
      <c r="A27" s="4" t="s">
        <v>41</v>
      </c>
      <c r="B27" s="5" t="s">
        <v>69</v>
      </c>
      <c r="C27" s="5" t="s">
        <v>6</v>
      </c>
      <c r="D27" s="2">
        <v>2</v>
      </c>
      <c r="E27" s="2" t="s">
        <v>74</v>
      </c>
      <c r="F27" s="5" t="s">
        <v>77</v>
      </c>
    </row>
    <row r="28" spans="1:6" ht="30" customHeight="1" x14ac:dyDescent="0.3">
      <c r="A28" s="4" t="s">
        <v>42</v>
      </c>
      <c r="B28" s="5" t="s">
        <v>70</v>
      </c>
      <c r="C28" s="5" t="s">
        <v>6</v>
      </c>
      <c r="D28" s="2">
        <v>2</v>
      </c>
      <c r="E28" s="2" t="s">
        <v>74</v>
      </c>
      <c r="F28" s="5" t="s">
        <v>79</v>
      </c>
    </row>
    <row r="29" spans="1:6" ht="30" customHeight="1" x14ac:dyDescent="0.3">
      <c r="A29" s="4" t="s">
        <v>43</v>
      </c>
      <c r="B29" s="5" t="s">
        <v>50</v>
      </c>
      <c r="C29" s="5" t="s">
        <v>6</v>
      </c>
      <c r="D29" s="2">
        <v>2</v>
      </c>
      <c r="E29" s="2" t="s">
        <v>75</v>
      </c>
      <c r="F29" s="5" t="s">
        <v>78</v>
      </c>
    </row>
  </sheetData>
  <dataValidations count="9">
    <dataValidation type="list" errorStyle="warning" allowBlank="1" showInputMessage="1" showErrorMessage="1" error="Wybierz z listy pozycję Tak lub Nie. Wybierz pozycję ANULUJ, naciśnij klawisze ALT+STRZAŁKA W DÓŁ, aby wyświetlić opcje, a następnie użyj klawiszy STRZAŁKA W DÓŁ i ENTER w celu dokonania wyboru" sqref="E3:E29" xr:uid="{00000000-0002-0000-0100-000000000000}">
      <formula1>"Tak,Nie"</formula1>
    </dataValidation>
    <dataValidation type="list" errorStyle="warning" allowBlank="1" showInputMessage="1" showErrorMessage="1" error="Wybierz z listy pozycję Wymagania dotyczące stopni. Wybierz pozycję ANULUJ, naciśnij klawisze ALT+STRZAŁKA W DÓŁ, aby wyświetlić opcje, a następnie użyj klawiszy STRZAŁKA W DÓŁ i ENTER w celu dokonania wyboru" sqref="C3:C29" xr:uid="{00000000-0002-0000-0100-000001000000}">
      <formula1>Wyszukiwanie_wymagania</formula1>
    </dataValidation>
    <dataValidation allowBlank="1" showInputMessage="1" showErrorMessage="1" prompt="W tym arkuszu utwórz listę zajęć na uczelni. W tej komórce znajduje się tytuł. W tabeli poniżej wprowadź szczegóły" sqref="A1" xr:uid="{00000000-0002-0000-0100-000002000000}"/>
    <dataValidation allowBlank="1" showInputMessage="1" showErrorMessage="1" prompt="W tej kolumnie pod tym nagłówkiem wprowadź nazwę zajęć. Za pomocą filtrów nagłówków możesz znaleźć konkretne wpisy" sqref="A2" xr:uid="{00000000-0002-0000-0100-000003000000}"/>
    <dataValidation allowBlank="1" showInputMessage="1" showErrorMessage="1" prompt="W tej kolumnie pod tym nagłówkiem wprowadź numer zajęć" sqref="B2" xr:uid="{00000000-0002-0000-0100-000004000000}"/>
    <dataValidation allowBlank="1" showInputMessage="1" showErrorMessage="1" prompt="W tej kolumnie pod tym nagłówkiem wybierz wymagania dotyczące stopni. Naciśnij klawisze ALT+STRZAŁKA W DÓŁ, aby wyświetlić opcje, a następnie użyj klawiszy STRZAŁKA W DÓŁ i ENTER w celu dokonania wyboru" sqref="C2" xr:uid="{00000000-0002-0000-0100-000005000000}"/>
    <dataValidation allowBlank="1" showInputMessage="1" showErrorMessage="1" prompt="W tej kolumnie pod tym nagłówkiem wprowadź punkty zaliczeniowe" sqref="D2" xr:uid="{00000000-0002-0000-0100-000006000000}"/>
    <dataValidation allowBlank="1" showInputMessage="1" showErrorMessage="1" prompt="W tej kolumnie pod tym nagłówkiem wybierz pozycję Tak lub Nie w celu ukończenia. Naciśnij klawisze ALT+STRZAŁKA W DÓŁ, aby wyświetlić opcje, a następnie użyj klawiszy STRZAŁKA W DÓŁ i ENTER w celu dokonania wyboru" sqref="E2" xr:uid="{00000000-0002-0000-0100-000007000000}"/>
    <dataValidation allowBlank="1" showInputMessage="1" showErrorMessage="1" prompt="W tej kolumnie pod tym nagłówkiem wprowadź numer semestru" sqref="F2" xr:uid="{00000000-0002-0000-0100-000008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  <pageSetUpPr autoPageBreaks="0" fitToPage="1"/>
  </sheetPr>
  <dimension ref="A1:C10"/>
  <sheetViews>
    <sheetView showGridLines="0" workbookViewId="0">
      <selection sqref="A1:B3"/>
    </sheetView>
  </sheetViews>
  <sheetFormatPr defaultRowHeight="30" customHeight="1" x14ac:dyDescent="0.3"/>
  <cols>
    <col min="1" max="1" width="37.25" customWidth="1"/>
    <col min="2" max="3" width="37.5" customWidth="1"/>
  </cols>
  <sheetData>
    <row r="1" spans="1:3" ht="6.75" customHeight="1" x14ac:dyDescent="0.3">
      <c r="A1" s="34" t="s">
        <v>82</v>
      </c>
      <c r="B1" s="34"/>
      <c r="C1" s="1"/>
    </row>
    <row r="2" spans="1:3" ht="70.5" customHeight="1" x14ac:dyDescent="0.3">
      <c r="A2" s="34"/>
      <c r="B2" s="34"/>
      <c r="C2" s="17" t="s">
        <v>83</v>
      </c>
    </row>
    <row r="3" spans="1:3" ht="6.75" customHeight="1" x14ac:dyDescent="0.3">
      <c r="A3" s="34"/>
      <c r="B3" s="34"/>
      <c r="C3" s="1"/>
    </row>
    <row r="4" spans="1:3" ht="18" customHeight="1" x14ac:dyDescent="0.3">
      <c r="A4" s="7" t="s">
        <v>76</v>
      </c>
      <c r="B4" s="18" t="s">
        <v>72</v>
      </c>
      <c r="C4" s="18" t="s">
        <v>84</v>
      </c>
    </row>
    <row r="5" spans="1:3" ht="30" customHeight="1" x14ac:dyDescent="0.3">
      <c r="A5" s="19" t="s">
        <v>77</v>
      </c>
      <c r="B5" s="20">
        <v>30</v>
      </c>
      <c r="C5" s="20">
        <v>12</v>
      </c>
    </row>
    <row r="6" spans="1:3" ht="30" customHeight="1" x14ac:dyDescent="0.3">
      <c r="A6" s="19" t="s">
        <v>79</v>
      </c>
      <c r="B6" s="20">
        <v>20</v>
      </c>
      <c r="C6" s="20">
        <v>8</v>
      </c>
    </row>
    <row r="7" spans="1:3" ht="30" customHeight="1" x14ac:dyDescent="0.3">
      <c r="A7" s="19" t="s">
        <v>78</v>
      </c>
      <c r="B7" s="20">
        <v>9</v>
      </c>
      <c r="C7" s="20">
        <v>4</v>
      </c>
    </row>
    <row r="8" spans="1:3" ht="30" customHeight="1" x14ac:dyDescent="0.3">
      <c r="A8" s="19" t="s">
        <v>80</v>
      </c>
      <c r="B8" s="20">
        <v>4</v>
      </c>
      <c r="C8" s="20">
        <v>2</v>
      </c>
    </row>
    <row r="9" spans="1:3" ht="30" customHeight="1" x14ac:dyDescent="0.3">
      <c r="A9" s="19" t="s">
        <v>81</v>
      </c>
      <c r="B9" s="20">
        <v>2</v>
      </c>
      <c r="C9" s="20">
        <v>1</v>
      </c>
    </row>
    <row r="10" spans="1:3" ht="30" customHeight="1" x14ac:dyDescent="0.3">
      <c r="A10" s="19" t="s">
        <v>85</v>
      </c>
      <c r="B10" s="20">
        <v>65</v>
      </c>
      <c r="C10" s="20">
        <v>27</v>
      </c>
    </row>
  </sheetData>
  <mergeCells count="1">
    <mergeCell ref="A1:B3"/>
  </mergeCells>
  <dataValidations count="1">
    <dataValidation allowBlank="1" showInputMessage="1" showErrorMessage="1" prompt="Tytuł tego arkusza znajduje się w tej komórce. Poniższa tabela jest aktualizowana automatycznie" sqref="A1:B3" xr:uid="{00000000-0002-0000-0200-000000000000}"/>
  </dataValidations>
  <printOptions horizontalCentered="1"/>
  <pageMargins left="0.7" right="0.7" top="0.75" bottom="0.75" header="0.3" footer="0.3"/>
  <pageSetup paperSize="9" fitToHeight="0" orientation="portrait" r:id="rId2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27863B-C58B-4655-8BF9-DB675FB9068E}">
  <ds:schemaRefs>
    <ds:schemaRef ds:uri="http://schemas.openxmlformats.org/package/2006/metadata/core-properties"/>
    <ds:schemaRef ds:uri="http://purl.org/dc/dcmitype/"/>
    <ds:schemaRef ds:uri="16c05727-aa75-4e4a-9b5f-8a80a1165891"/>
    <ds:schemaRef ds:uri="http://schemas.microsoft.com/office/2006/metadata/properties"/>
    <ds:schemaRef ds:uri="71af3243-3dd4-4a8d-8c0d-dd76da1f02a5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BD1169B-7B6A-4CC8-98B8-BA45A2CE14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7394A1-9B53-4EFF-BF93-B2F2A28F7A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Plan punktów zaliczeniowych</vt:lpstr>
      <vt:lpstr>Zajęcia</vt:lpstr>
      <vt:lpstr>Dane podsumowania semestru</vt:lpstr>
      <vt:lpstr>Pozostałe_punkty</vt:lpstr>
      <vt:lpstr>Zajęcia!Print_Titles</vt:lpstr>
      <vt:lpstr>Wymagane_punkty</vt:lpstr>
      <vt:lpstr>Wyszukiwanie_wymagania</vt:lpstr>
      <vt:lpstr>Zdobyte_punkty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2019-05-28T20:18:19Z</dcterms:created>
  <dcterms:modified xsi:type="dcterms:W3CDTF">2019-08-22T10:13:21Z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