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08"/>
  <workbookPr filterPrivacy="1" codeName="ThisWorkbook"/>
  <xr:revisionPtr revIDLastSave="0" documentId="13_ncr:1_{AC180D7C-0E13-4D7B-8A1B-41D43C04419F}" xr6:coauthVersionLast="47" xr6:coauthVersionMax="47" xr10:uidLastSave="{00000000-0000-0000-0000-000000000000}"/>
  <bookViews>
    <workbookView xWindow="-120" yWindow="-120" windowWidth="28980" windowHeight="16065" xr2:uid="{00000000-000D-0000-FFFF-FFFF00000000}"/>
  </bookViews>
  <sheets>
    <sheet name="Monitor aktywności" sheetId="1" r:id="rId1"/>
    <sheet name="Lista ćwiczeń" sheetId="2" state="hidden" r:id="rId2"/>
  </sheets>
  <definedNames>
    <definedName name="Kategoria1">'Monitor aktywności'!$A$3</definedName>
    <definedName name="Kategoria1_jednostka">'Monitor aktywności'!$C$4</definedName>
    <definedName name="Kategoria2">'Monitor aktywności'!$A$7</definedName>
    <definedName name="Kategoria2_jednostka">'Monitor aktywności'!$C$8</definedName>
    <definedName name="Kategoria3">'Monitor aktywności'!$A$11</definedName>
    <definedName name="Kategoria3_jednostka">'Monitor aktywności'!$C$12</definedName>
    <definedName name="Kategoria4">'Monitor aktywności'!$A$15</definedName>
    <definedName name="Kategoria4_jednostka">'Monitor aktywności'!$C$16</definedName>
    <definedName name="Kategoria5">'Monitor aktywności'!$A$19</definedName>
    <definedName name="Kategoria5_jednostka">'Monitor aktywności'!$C$20</definedName>
    <definedName name="Lista_ćwiczeń">'Lista ćwiczeń'!$B$4:$B$8</definedName>
    <definedName name="Odnośnik_ćwiczenia">'Lista ćwiczeń'!$B$4:$C$8</definedName>
    <definedName name="OtherTotal">Suma_całkowita-SUM('Monitor aktywności'!$B$3:$B$15)</definedName>
    <definedName name="Suma_całkowita">SUM(Lista[Suma])</definedName>
    <definedName name="Wszystkie_inne">'Monitor aktywności'!$A$23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2" l="1"/>
  <c r="B5" i="2"/>
  <c r="I12" i="1" s="1"/>
  <c r="B6" i="2"/>
  <c r="B7" i="2"/>
  <c r="C4" i="2"/>
  <c r="C5" i="2"/>
  <c r="C6" i="2"/>
  <c r="C7" i="2"/>
  <c r="B8" i="2"/>
  <c r="C8" i="2"/>
  <c r="B17" i="1"/>
  <c r="B21" i="1"/>
  <c r="B19" i="1"/>
  <c r="B13" i="1"/>
  <c r="B9" i="1"/>
  <c r="B5" i="1"/>
  <c r="B15" i="1"/>
  <c r="B11" i="1"/>
  <c r="B7" i="1"/>
  <c r="I9" i="1" l="1"/>
  <c r="I10" i="1"/>
  <c r="I6" i="1"/>
  <c r="I7" i="1"/>
  <c r="I11" i="1"/>
  <c r="I8" i="1"/>
  <c r="B23" i="1"/>
</calcChain>
</file>

<file path=xl/sharedStrings.xml><?xml version="1.0" encoding="utf-8"?>
<sst xmlns="http://schemas.openxmlformats.org/spreadsheetml/2006/main" count="48" uniqueCount="24">
  <si>
    <t>Monitor aktywności</t>
  </si>
  <si>
    <r>
      <rPr>
        <b/>
        <sz val="11"/>
        <color theme="0"/>
        <rFont val="Calibri"/>
        <family val="2"/>
        <scheme val="major"/>
      </rPr>
      <t>Śledź 5 swoich najważniejszych ćwiczeń!</t>
    </r>
    <r>
      <rPr>
        <sz val="11"/>
        <color theme="0"/>
        <rFont val="Calibri"/>
        <family val="2"/>
        <scheme val="major"/>
      </rPr>
      <t xml:space="preserve"> Zamień poniższe informacje o ćwiczeniach na ćwiczenia, które wykonujesz najczęściej. Następnie dodaj odpowiednie wpisy w dzienniku ćwiczeń, aby śledzić swoje postępy.</t>
    </r>
  </si>
  <si>
    <t>Jazda na rowerze</t>
  </si>
  <si>
    <t>Pływanie</t>
  </si>
  <si>
    <t>Ćwiczenie 3</t>
  </si>
  <si>
    <t>Ćwiczenie 4</t>
  </si>
  <si>
    <t>Ćwiczenie 5</t>
  </si>
  <si>
    <t>Suma</t>
  </si>
  <si>
    <t>Kilometry</t>
  </si>
  <si>
    <t>Kalorie</t>
  </si>
  <si>
    <t>Metry</t>
  </si>
  <si>
    <t>Kroki</t>
  </si>
  <si>
    <t>Powtórzenia</t>
  </si>
  <si>
    <t>Data</t>
  </si>
  <si>
    <t>Ćwiczenie</t>
  </si>
  <si>
    <t>Godzina rozpoczęcia</t>
  </si>
  <si>
    <t>Czas trwania</t>
  </si>
  <si>
    <t>Jednostka</t>
  </si>
  <si>
    <t>Uwaga</t>
  </si>
  <si>
    <t>Gorąco i wilgotno</t>
  </si>
  <si>
    <t>Chłodne popołudnie</t>
  </si>
  <si>
    <t>Dobry sen poprzedniej nocy</t>
  </si>
  <si>
    <t>Lista ćwiczeń</t>
  </si>
  <si>
    <t>Poniższa lista jest powiązana z ćwiczeniami niestandardowymi i wypełnia listę rozwijaną w Dzienniku ćwiczeń. Ten arkusz powinien pozostać ukryty.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</si>
</sst>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$&quot;#,##0.00"/>
    <numFmt numFmtId="169" formatCode="0.0"/>
    <numFmt numFmtId="170" formatCode="#,##0.00\ &quot;zł&quot;"/>
    <numFmt numFmtId="171" formatCode="[h]:mm:ss;@"/>
    <numFmt numFmtId="172" formatCode="h:mm;@"/>
  </numFmts>
  <fonts count="23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0"/>
      <name val="Calibri"/>
      <family val="2"/>
      <scheme val="major"/>
    </font>
    <font>
      <b/>
      <sz val="18"/>
      <color theme="4"/>
      <name val="Calibri"/>
      <family val="2"/>
      <scheme val="major"/>
    </font>
    <font>
      <b/>
      <sz val="8"/>
      <color theme="0"/>
      <name val="Calibri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36"/>
      <color theme="0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NumberFormat="0" applyFill="0" applyBorder="0" applyProtection="0">
      <alignment vertical="center" wrapText="1"/>
    </xf>
    <xf numFmtId="0" fontId="5" fillId="0" borderId="0" applyNumberFormat="0" applyBorder="0" applyProtection="0"/>
    <xf numFmtId="0" fontId="4" fillId="3" borderId="0" applyNumberFormat="0" applyBorder="0" applyAlignment="0" applyProtection="0"/>
    <xf numFmtId="0" fontId="2" fillId="4" borderId="0" applyNumberFormat="0" applyBorder="0" applyProtection="0">
      <alignment horizontal="center" vertical="top"/>
    </xf>
    <xf numFmtId="167" fontId="9" fillId="0" borderId="0" applyFill="0" applyBorder="0" applyAlignment="0" applyProtection="0"/>
    <xf numFmtId="165" fontId="9" fillId="0" borderId="0" applyFill="0" applyBorder="0" applyAlignment="0" applyProtection="0"/>
    <xf numFmtId="166" fontId="9" fillId="0" borderId="0" applyFill="0" applyBorder="0" applyAlignment="0" applyProtection="0"/>
    <xf numFmtId="164" fontId="9" fillId="0" borderId="0" applyFill="0" applyBorder="0" applyAlignment="0" applyProtection="0"/>
    <xf numFmtId="9" fontId="9" fillId="0" borderId="0" applyFill="0" applyBorder="0" applyAlignment="0" applyProtection="0"/>
    <xf numFmtId="0" fontId="9" fillId="5" borderId="3" applyNumberFormat="0" applyAlignment="0" applyProtection="0"/>
    <xf numFmtId="0" fontId="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9" applyNumberFormat="0" applyAlignment="0" applyProtection="0"/>
    <xf numFmtId="0" fontId="17" fillId="11" borderId="10" applyNumberFormat="0" applyAlignment="0" applyProtection="0"/>
    <xf numFmtId="0" fontId="18" fillId="11" borderId="9" applyNumberFormat="0" applyAlignment="0" applyProtection="0"/>
    <xf numFmtId="0" fontId="19" fillId="0" borderId="11" applyNumberFormat="0" applyFill="0" applyAlignment="0" applyProtection="0"/>
    <xf numFmtId="0" fontId="7" fillId="12" borderId="1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51">
    <xf numFmtId="0" fontId="0" fillId="0" borderId="0" xfId="0">
      <alignment vertical="center" wrapText="1"/>
    </xf>
    <xf numFmtId="168" fontId="0" fillId="2" borderId="0" xfId="0" applyNumberFormat="1" applyFill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NumberForma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 indent="1"/>
    </xf>
    <xf numFmtId="0" fontId="0" fillId="0" borderId="0" xfId="0" applyFill="1" applyBorder="1" applyAlignment="1">
      <alignment horizontal="left" vertical="center" indent="2"/>
    </xf>
    <xf numFmtId="0" fontId="0" fillId="0" borderId="0" xfId="0" applyAlignment="1">
      <alignment vertical="center"/>
    </xf>
    <xf numFmtId="0" fontId="3" fillId="0" borderId="0" xfId="0" applyFont="1" applyAlignment="1"/>
    <xf numFmtId="0" fontId="9" fillId="4" borderId="4" xfId="0" applyFont="1" applyFill="1" applyBorder="1">
      <alignment vertical="center" wrapText="1"/>
    </xf>
    <xf numFmtId="0" fontId="8" fillId="4" borderId="4" xfId="0" applyFont="1" applyFill="1" applyBorder="1" applyAlignment="1">
      <alignment vertical="center"/>
    </xf>
    <xf numFmtId="0" fontId="8" fillId="4" borderId="4" xfId="0" applyFont="1" applyFill="1" applyBorder="1" applyAlignment="1"/>
    <xf numFmtId="0" fontId="8" fillId="4" borderId="5" xfId="0" applyFont="1" applyFill="1" applyBorder="1" applyAlignment="1"/>
    <xf numFmtId="0" fontId="9" fillId="4" borderId="6" xfId="0" applyFont="1" applyFill="1" applyBorder="1">
      <alignment vertical="center" wrapText="1"/>
    </xf>
    <xf numFmtId="0" fontId="9" fillId="4" borderId="5" xfId="0" applyFont="1" applyFill="1" applyBorder="1">
      <alignment vertical="center" wrapText="1"/>
    </xf>
    <xf numFmtId="0" fontId="0" fillId="2" borderId="0" xfId="0" applyFill="1" applyAlignment="1">
      <alignment horizontal="left" vertical="center" wrapText="1" indent="2"/>
    </xf>
    <xf numFmtId="14" fontId="0" fillId="0" borderId="0" xfId="0" applyNumberFormat="1" applyFill="1" applyBorder="1" applyAlignment="1">
      <alignment horizontal="left" vertical="center" indent="2"/>
    </xf>
    <xf numFmtId="0" fontId="0" fillId="2" borderId="4" xfId="0" applyFill="1" applyBorder="1">
      <alignment vertical="center" wrapText="1"/>
    </xf>
    <xf numFmtId="170" fontId="0" fillId="2" borderId="0" xfId="0" applyNumberFormat="1" applyFill="1" applyAlignment="1">
      <alignment vertical="center"/>
    </xf>
    <xf numFmtId="170" fontId="0" fillId="2" borderId="0" xfId="0" applyNumberFormat="1" applyFill="1">
      <alignment vertical="center" wrapText="1"/>
    </xf>
    <xf numFmtId="172" fontId="0" fillId="0" borderId="0" xfId="0" applyNumberFormat="1" applyFill="1" applyBorder="1" applyAlignment="1">
      <alignment horizontal="right" vertical="center" indent="1"/>
    </xf>
    <xf numFmtId="172" fontId="0" fillId="2" borderId="0" xfId="0" applyNumberFormat="1" applyFill="1" applyAlignment="1">
      <alignment horizontal="right" vertical="center" indent="1"/>
    </xf>
    <xf numFmtId="0" fontId="8" fillId="6" borderId="6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169" fontId="2" fillId="4" borderId="0" xfId="3" applyNumberFormat="1" applyAlignment="1">
      <alignment horizontal="center"/>
    </xf>
    <xf numFmtId="1" fontId="2" fillId="4" borderId="0" xfId="3" applyNumberFormat="1" applyBorder="1">
      <alignment horizontal="center" vertical="top"/>
    </xf>
    <xf numFmtId="1" fontId="2" fillId="4" borderId="1" xfId="3" applyNumberFormat="1" applyBorder="1">
      <alignment horizontal="center" vertical="top"/>
    </xf>
    <xf numFmtId="0" fontId="8" fillId="4" borderId="2" xfId="0" applyFont="1" applyFill="1" applyBorder="1" applyAlignment="1">
      <alignment horizontal="left" vertical="center" indent="1"/>
    </xf>
    <xf numFmtId="0" fontId="8" fillId="4" borderId="0" xfId="0" applyFont="1" applyFill="1" applyBorder="1" applyAlignment="1">
      <alignment horizontal="left" vertical="center" indent="1"/>
    </xf>
    <xf numFmtId="0" fontId="8" fillId="4" borderId="1" xfId="0" applyFont="1" applyFill="1" applyBorder="1" applyAlignment="1">
      <alignment horizontal="left" vertical="center" indent="1"/>
    </xf>
    <xf numFmtId="0" fontId="7" fillId="6" borderId="2" xfId="0" applyFont="1" applyFill="1" applyBorder="1" applyAlignment="1">
      <alignment horizontal="left" vertical="center" indent="2"/>
    </xf>
    <xf numFmtId="0" fontId="7" fillId="6" borderId="0" xfId="0" applyFont="1" applyFill="1" applyBorder="1" applyAlignment="1">
      <alignment horizontal="left" vertical="center" indent="2"/>
    </xf>
    <xf numFmtId="1" fontId="2" fillId="6" borderId="0" xfId="3" applyNumberForma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0" fillId="6" borderId="0" xfId="2" applyFont="1" applyFill="1" applyBorder="1" applyAlignment="1">
      <alignment horizontal="left" vertical="center" wrapText="1" indent="1"/>
    </xf>
    <xf numFmtId="0" fontId="10" fillId="6" borderId="4" xfId="2" applyFont="1" applyFill="1" applyBorder="1" applyAlignment="1">
      <alignment horizontal="left" vertical="center" wrapText="1" indent="1"/>
    </xf>
    <xf numFmtId="0" fontId="4" fillId="6" borderId="0" xfId="2" applyFill="1" applyAlignment="1">
      <alignment horizontal="left" vertical="center" indent="1"/>
    </xf>
    <xf numFmtId="0" fontId="4" fillId="6" borderId="4" xfId="2" applyFill="1" applyBorder="1" applyAlignment="1">
      <alignment horizontal="left" vertical="center" indent="1"/>
    </xf>
    <xf numFmtId="0" fontId="4" fillId="3" borderId="0" xfId="2" applyAlignment="1">
      <alignment horizontal="left" vertical="center" indent="1"/>
    </xf>
    <xf numFmtId="0" fontId="6" fillId="3" borderId="0" xfId="2" applyFont="1" applyAlignment="1">
      <alignment horizontal="left" vertical="center" wrapText="1" indent="1"/>
    </xf>
    <xf numFmtId="17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 indent="2"/>
    </xf>
    <xf numFmtId="171" fontId="0" fillId="0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NumberFormat="1" applyFont="1" applyFill="1" applyAlignment="1">
      <alignment horizontal="left" vertical="center" indent="2"/>
    </xf>
  </cellXfs>
  <cellStyles count="47">
    <cellStyle name="20% — akcent 1" xfId="24" builtinId="30" customBuiltin="1"/>
    <cellStyle name="20% — akcent 2" xfId="28" builtinId="34" customBuiltin="1"/>
    <cellStyle name="20% — akcent 3" xfId="32" builtinId="38" customBuiltin="1"/>
    <cellStyle name="20% — akcent 4" xfId="36" builtinId="42" customBuiltin="1"/>
    <cellStyle name="20% — akcent 5" xfId="40" builtinId="46" customBuiltin="1"/>
    <cellStyle name="20% — akcent 6" xfId="44" builtinId="50" customBuiltin="1"/>
    <cellStyle name="40% — akcent 1" xfId="25" builtinId="31" customBuiltin="1"/>
    <cellStyle name="40% — akcent 2" xfId="29" builtinId="35" customBuiltin="1"/>
    <cellStyle name="40% — akcent 3" xfId="33" builtinId="39" customBuiltin="1"/>
    <cellStyle name="40% — akcent 4" xfId="37" builtinId="43" customBuiltin="1"/>
    <cellStyle name="40% — akcent 5" xfId="41" builtinId="47" customBuiltin="1"/>
    <cellStyle name="40% — akcent 6" xfId="45" builtinId="51" customBuiltin="1"/>
    <cellStyle name="60% — akcent 1" xfId="26" builtinId="32" customBuiltin="1"/>
    <cellStyle name="60% — akcent 2" xfId="30" builtinId="36" customBuiltin="1"/>
    <cellStyle name="60% — akcent 3" xfId="34" builtinId="40" customBuiltin="1"/>
    <cellStyle name="60% — akcent 4" xfId="38" builtinId="44" customBuiltin="1"/>
    <cellStyle name="60% — akcent 5" xfId="42" builtinId="48" customBuiltin="1"/>
    <cellStyle name="60% — akcent 6" xfId="46" builtinId="52" customBuiltin="1"/>
    <cellStyle name="Akcent 1" xfId="23" builtinId="29" customBuiltin="1"/>
    <cellStyle name="Akcent 2" xfId="27" builtinId="33" customBuiltin="1"/>
    <cellStyle name="Akcent 3" xfId="31" builtinId="37" customBuiltin="1"/>
    <cellStyle name="Akcent 4" xfId="35" builtinId="41" customBuiltin="1"/>
    <cellStyle name="Akcent 5" xfId="39" builtinId="45" customBuiltin="1"/>
    <cellStyle name="Akcent 6" xfId="43" builtinId="49" customBuiltin="1"/>
    <cellStyle name="Dane wejściowe" xfId="15" builtinId="20" customBuiltin="1"/>
    <cellStyle name="Dane wyjściowe" xfId="16" builtinId="21" customBuiltin="1"/>
    <cellStyle name="Dobry" xfId="12" builtinId="26" customBuiltin="1"/>
    <cellStyle name="Dziesiętny" xfId="4" builtinId="3" customBuiltin="1"/>
    <cellStyle name="Dziesiętny [0]" xfId="5" builtinId="6" customBuiltin="1"/>
    <cellStyle name="Komórka połączona" xfId="18" builtinId="24" customBuiltin="1"/>
    <cellStyle name="Komórka zaznaczona" xfId="19" builtinId="23" customBuiltin="1"/>
    <cellStyle name="Nagłówek 1" xfId="1" builtinId="16" customBuiltin="1"/>
    <cellStyle name="Nagłówek 2" xfId="3" builtinId="17" customBuiltin="1"/>
    <cellStyle name="Nagłówek 3" xfId="10" builtinId="18" customBuiltin="1"/>
    <cellStyle name="Nagłówek 4" xfId="11" builtinId="19" customBuiltin="1"/>
    <cellStyle name="Neutralny" xfId="14" builtinId="28" customBuiltin="1"/>
    <cellStyle name="Normalny" xfId="0" builtinId="0" customBuiltin="1"/>
    <cellStyle name="Obliczenia" xfId="17" builtinId="22" customBuiltin="1"/>
    <cellStyle name="Procentowy" xfId="8" builtinId="5" customBuiltin="1"/>
    <cellStyle name="Suma" xfId="22" builtinId="25" customBuiltin="1"/>
    <cellStyle name="Tekst objaśnienia" xfId="21" builtinId="53" customBuiltin="1"/>
    <cellStyle name="Tekst ostrzeżenia" xfId="20" builtinId="11" customBuiltin="1"/>
    <cellStyle name="Tytuł" xfId="2" builtinId="15" customBuiltin="1"/>
    <cellStyle name="Uwaga" xfId="9" builtinId="10" customBuiltin="1"/>
    <cellStyle name="Walutowy" xfId="6" builtinId="4" customBuiltin="1"/>
    <cellStyle name="Walutowy [0]" xfId="7" builtinId="7" customBuiltin="1"/>
    <cellStyle name="Zły" xfId="13" builtinId="27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71" formatCode="[h]:mm:ss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72" formatCode="h:mm;@"/>
      <alignment horizontal="righ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9" formatCode="dd/mm/yyyy"/>
      <alignment horizontal="left" vertical="center" textRotation="0" wrapText="0" indent="2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PivotStyle="PivotStyleLight8">
    <tableStyle name="Dziennik ćwiczeń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Spalone kalorie według ćwiczeń</a:t>
            </a:r>
          </a:p>
        </c:rich>
      </c:tx>
      <c:layout>
        <c:manualLayout>
          <c:xMode val="edge"/>
          <c:yMode val="edge"/>
          <c:x val="1.4528247989487869E-2"/>
          <c:y val="6.412296502152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Calibri"/>
              <a:ea typeface="Calibri"/>
              <a:cs typeface="Calibri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2.1208759161515066E-2"/>
          <c:y val="0.36579555006604564"/>
          <c:w val="0.80636504995699065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'Monitor aktywności'!$A$3</c:f>
              <c:strCache>
                <c:ptCount val="1"/>
                <c:pt idx="0">
                  <c:v>Jazda na rowerze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'Monitor aktywności'!$A$1</c:f>
              <c:strCache>
                <c:ptCount val="1"/>
                <c:pt idx="0">
                  <c:v>Monitor aktywności</c:v>
                </c:pt>
              </c:strCache>
            </c:strRef>
          </c:cat>
          <c:val>
            <c:numRef>
              <c:f>'Monitor aktywności'!$B$5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E50-8E08-17A8A990922F}"/>
            </c:ext>
          </c:extLst>
        </c:ser>
        <c:ser>
          <c:idx val="1"/>
          <c:order val="1"/>
          <c:tx>
            <c:strRef>
              <c:f>'Monitor aktywności'!$A$7</c:f>
              <c:strCache>
                <c:ptCount val="1"/>
                <c:pt idx="0">
                  <c:v>Pływanie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'Monitor aktywności'!$A$1</c:f>
              <c:strCache>
                <c:ptCount val="1"/>
                <c:pt idx="0">
                  <c:v>Monitor aktywności</c:v>
                </c:pt>
              </c:strCache>
            </c:strRef>
          </c:cat>
          <c:val>
            <c:numRef>
              <c:f>'Monitor aktywności'!$B$9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5-4E50-8E08-17A8A990922F}"/>
            </c:ext>
          </c:extLst>
        </c:ser>
        <c:ser>
          <c:idx val="2"/>
          <c:order val="2"/>
          <c:tx>
            <c:strRef>
              <c:f>'Monitor aktywności'!$A$11</c:f>
              <c:strCache>
                <c:ptCount val="1"/>
                <c:pt idx="0">
                  <c:v>Ćwiczenie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'Monitor aktywności'!$A$1</c:f>
              <c:strCache>
                <c:ptCount val="1"/>
                <c:pt idx="0">
                  <c:v>Monitor aktywności</c:v>
                </c:pt>
              </c:strCache>
            </c:strRef>
          </c:cat>
          <c:val>
            <c:numRef>
              <c:f>'Monitor aktywności'!$B$13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5-4E50-8E08-17A8A990922F}"/>
            </c:ext>
          </c:extLst>
        </c:ser>
        <c:ser>
          <c:idx val="3"/>
          <c:order val="3"/>
          <c:tx>
            <c:strRef>
              <c:f>'Monitor aktywności'!$A$15</c:f>
              <c:strCache>
                <c:ptCount val="1"/>
                <c:pt idx="0">
                  <c:v>Ćwiczenie 4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'Monitor aktywności'!$A$1</c:f>
              <c:strCache>
                <c:ptCount val="1"/>
                <c:pt idx="0">
                  <c:v>Monitor aktywności</c:v>
                </c:pt>
              </c:strCache>
            </c:strRef>
          </c:cat>
          <c:val>
            <c:numRef>
              <c:f>'Monitor aktywności'!$B$17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5-4E50-8E08-17A8A990922F}"/>
            </c:ext>
          </c:extLst>
        </c:ser>
        <c:ser>
          <c:idx val="4"/>
          <c:order val="4"/>
          <c:tx>
            <c:strRef>
              <c:f>'Monitor aktywności'!$A$19</c:f>
              <c:strCache>
                <c:ptCount val="1"/>
                <c:pt idx="0">
                  <c:v>Ćwiczenie 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35-4E50-8E08-17A8A9909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'Monitor aktywności'!$A$1</c:f>
              <c:strCache>
                <c:ptCount val="1"/>
                <c:pt idx="0">
                  <c:v>Monitor aktywności</c:v>
                </c:pt>
              </c:strCache>
            </c:strRef>
          </c:cat>
          <c:val>
            <c:numRef>
              <c:f>'Monitor aktywności'!$B$21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5-4E50-8E08-17A8A990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4667488"/>
        <c:axId val="491718096"/>
      </c:barChart>
      <c:catAx>
        <c:axId val="49466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718096"/>
        <c:crosses val="autoZero"/>
        <c:auto val="1"/>
        <c:lblAlgn val="ctr"/>
        <c:lblOffset val="100"/>
        <c:noMultiLvlLbl val="0"/>
      </c:catAx>
      <c:valAx>
        <c:axId val="49171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946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635450419443838"/>
          <c:y val="0.29669035273029898"/>
          <c:w val="0.13175617973126494"/>
          <c:h val="0.67538538074897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57150</xdr:rowOff>
    </xdr:from>
    <xdr:to>
      <xdr:col>11</xdr:col>
      <xdr:colOff>0</xdr:colOff>
      <xdr:row>2</xdr:row>
      <xdr:rowOff>133350</xdr:rowOff>
    </xdr:to>
    <xdr:graphicFrame macro="">
      <xdr:nvGraphicFramePr>
        <xdr:cNvPr id="2" name="Spalone kalorie" descr="Stosowy wykres słupkowy przedstawiający sumę spalonych kalorii w wyniku wykonanych ćwiczeń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D5:K12" totalsRowShown="0" headerRowDxfId="9" dataDxfId="8">
  <tableColumns count="8">
    <tableColumn id="1" xr3:uid="{00000000-0010-0000-0000-000001000000}" name="Data" dataDxfId="7"/>
    <tableColumn id="2" xr3:uid="{00000000-0010-0000-0000-000002000000}" name="Ćwiczenie" dataDxfId="6"/>
    <tableColumn id="9" xr3:uid="{00000000-0010-0000-0000-000009000000}" name="Godzina rozpoczęcia" dataDxfId="4"/>
    <tableColumn id="10" xr3:uid="{00000000-0010-0000-0000-00000A000000}" name="Czas trwania" dataDxfId="3"/>
    <tableColumn id="3" xr3:uid="{00000000-0010-0000-0000-000003000000}" name="Suma" dataDxfId="2"/>
    <tableColumn id="4" xr3:uid="{00000000-0010-0000-0000-000004000000}" name="Jednostka" dataDxfId="0">
      <calculatedColumnFormula>IFERROR(VLOOKUP(Lista[[#This Row],[Ćwiczenie]],Odnośnik_ćwiczenia,2,FALSE),"")</calculatedColumnFormula>
    </tableColumn>
    <tableColumn id="5" xr3:uid="{00000000-0010-0000-0000-000005000000}" name="Kalorie" dataDxfId="1"/>
    <tableColumn id="7" xr3:uid="{00000000-0010-0000-0000-000007000000}" name="Uwaga" dataDxfId="5"/>
  </tableColumns>
  <tableStyleInfo name="Dziennik ćwiczeń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wartości Data, Ćwiczenie, Godzina rozpoczęcia, Czas trwania, Suma, Kalorie i Uwagi. Jednostka jest aktualizowana automatycznie"/>
    </ext>
  </extLst>
</table>
</file>

<file path=xl/theme/theme1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K24"/>
  <sheetViews>
    <sheetView showGridLines="0" tabSelected="1" zoomScaleNormal="100" workbookViewId="0">
      <selection sqref="A1:C1"/>
    </sheetView>
  </sheetViews>
  <sheetFormatPr defaultRowHeight="30" customHeight="1" x14ac:dyDescent="0.25"/>
  <cols>
    <col min="1" max="1" width="18.7109375" style="2" customWidth="1"/>
    <col min="2" max="2" width="16.85546875" style="2" customWidth="1"/>
    <col min="3" max="3" width="15" style="21" customWidth="1"/>
    <col min="4" max="4" width="14.28515625" style="2" customWidth="1"/>
    <col min="5" max="5" width="18.7109375" style="2" customWidth="1"/>
    <col min="6" max="6" width="20.28515625" style="2" bestFit="1" customWidth="1"/>
    <col min="7" max="7" width="11.7109375" style="2" customWidth="1"/>
    <col min="8" max="8" width="9.7109375" style="2" customWidth="1"/>
    <col min="9" max="9" width="14.85546875" style="1" bestFit="1" customWidth="1"/>
    <col min="10" max="10" width="10.42578125" customWidth="1"/>
    <col min="11" max="11" width="36.5703125" customWidth="1"/>
  </cols>
  <sheetData>
    <row r="1" spans="1:11" ht="33" customHeight="1" x14ac:dyDescent="0.25">
      <c r="A1" s="41" t="s">
        <v>0</v>
      </c>
      <c r="B1" s="41"/>
      <c r="C1" s="42"/>
      <c r="D1" s="37"/>
      <c r="E1" s="38"/>
      <c r="F1" s="38"/>
      <c r="G1" s="38"/>
      <c r="H1" s="38"/>
      <c r="I1" s="38"/>
      <c r="J1" s="38"/>
      <c r="K1" s="38"/>
    </row>
    <row r="2" spans="1:11" ht="84" customHeight="1" x14ac:dyDescent="0.25">
      <c r="A2" s="39" t="s">
        <v>1</v>
      </c>
      <c r="B2" s="39"/>
      <c r="C2" s="40"/>
      <c r="D2" s="37"/>
      <c r="E2" s="38"/>
      <c r="F2" s="38"/>
      <c r="G2" s="38"/>
      <c r="H2" s="38"/>
      <c r="I2" s="38"/>
      <c r="J2" s="38"/>
      <c r="K2" s="38"/>
    </row>
    <row r="3" spans="1:11" ht="18" customHeight="1" x14ac:dyDescent="0.25">
      <c r="A3" s="32" t="s">
        <v>2</v>
      </c>
      <c r="B3" s="28">
        <f>SUMIF(Lista[Ćwiczenie],Kategoria1,Lista[Suma])</f>
        <v>19.46</v>
      </c>
      <c r="C3" s="13"/>
      <c r="D3" s="37"/>
      <c r="E3" s="38"/>
      <c r="F3" s="38"/>
      <c r="G3" s="38"/>
      <c r="H3" s="38"/>
      <c r="I3" s="38"/>
      <c r="J3" s="38"/>
      <c r="K3" s="38"/>
    </row>
    <row r="4" spans="1:11" ht="30" customHeight="1" x14ac:dyDescent="0.25">
      <c r="A4" s="32"/>
      <c r="B4" s="28"/>
      <c r="C4" s="14" t="s">
        <v>8</v>
      </c>
      <c r="D4" s="37"/>
      <c r="E4" s="38"/>
      <c r="F4" s="38"/>
      <c r="G4" s="38"/>
      <c r="H4" s="38"/>
      <c r="I4" s="38"/>
      <c r="J4" s="38"/>
      <c r="K4" s="38"/>
    </row>
    <row r="5" spans="1:11" ht="30" customHeight="1" x14ac:dyDescent="0.25">
      <c r="A5" s="32"/>
      <c r="B5" s="29">
        <f>SUMIF(Lista[Ćwiczenie],Kategoria1,Lista[Kalorie])</f>
        <v>847</v>
      </c>
      <c r="C5" s="15" t="s">
        <v>9</v>
      </c>
      <c r="D5" s="10" t="s">
        <v>13</v>
      </c>
      <c r="E5" s="4" t="s">
        <v>14</v>
      </c>
      <c r="F5" s="9" t="s">
        <v>15</v>
      </c>
      <c r="G5" s="8" t="s">
        <v>16</v>
      </c>
      <c r="H5" s="8" t="s">
        <v>7</v>
      </c>
      <c r="I5" s="10" t="s">
        <v>17</v>
      </c>
      <c r="J5" s="9" t="s">
        <v>9</v>
      </c>
      <c r="K5" s="4" t="s">
        <v>18</v>
      </c>
    </row>
    <row r="6" spans="1:11" ht="30" customHeight="1" thickBot="1" x14ac:dyDescent="0.3">
      <c r="A6" s="33"/>
      <c r="B6" s="30"/>
      <c r="C6" s="16"/>
      <c r="D6" s="20" t="s">
        <v>13</v>
      </c>
      <c r="E6" s="4" t="s">
        <v>2</v>
      </c>
      <c r="F6" s="24">
        <v>0.66666666666666663</v>
      </c>
      <c r="G6" s="45">
        <v>1.5972222222222224E-2</v>
      </c>
      <c r="H6" s="46">
        <v>3.66</v>
      </c>
      <c r="I6" s="47" t="str">
        <f>IFERROR(VLOOKUP(Lista[[#This Row],[Ćwiczenie]],Odnośnik_ćwiczenia,2,FALSE),"")</f>
        <v>Kilometry</v>
      </c>
      <c r="J6" s="6">
        <v>173</v>
      </c>
      <c r="K6" s="4" t="s">
        <v>19</v>
      </c>
    </row>
    <row r="7" spans="1:11" ht="30" customHeight="1" thickTop="1" x14ac:dyDescent="0.25">
      <c r="A7" s="31" t="s">
        <v>3</v>
      </c>
      <c r="B7" s="28">
        <f>SUMIF(Lista[Ćwiczenie],Kategoria2,Lista[Suma])</f>
        <v>1700</v>
      </c>
      <c r="C7" s="17"/>
      <c r="D7" s="20" t="s">
        <v>13</v>
      </c>
      <c r="E7" s="4" t="s">
        <v>2</v>
      </c>
      <c r="F7" s="24">
        <v>0.60416666666666663</v>
      </c>
      <c r="G7" s="45">
        <v>3.125E-2</v>
      </c>
      <c r="H7" s="46">
        <v>7.8</v>
      </c>
      <c r="I7" s="47" t="str">
        <f>IFERROR(VLOOKUP(Lista[[#This Row],[Ćwiczenie]],Odnośnik_ćwiczenia,2,FALSE),"")</f>
        <v>Kilometry</v>
      </c>
      <c r="J7" s="6">
        <v>330</v>
      </c>
      <c r="K7" s="4" t="s">
        <v>20</v>
      </c>
    </row>
    <row r="8" spans="1:11" ht="30" customHeight="1" x14ac:dyDescent="0.25">
      <c r="A8" s="32"/>
      <c r="B8" s="28"/>
      <c r="C8" s="14" t="s">
        <v>10</v>
      </c>
      <c r="D8" s="20" t="s">
        <v>13</v>
      </c>
      <c r="E8" s="4" t="s">
        <v>3</v>
      </c>
      <c r="F8" s="24">
        <v>0.41666666666666669</v>
      </c>
      <c r="G8" s="45">
        <v>2.0833333333333332E-2</v>
      </c>
      <c r="H8" s="46">
        <v>1700</v>
      </c>
      <c r="I8" s="47" t="str">
        <f>IFERROR(VLOOKUP(Lista[[#This Row],[Ćwiczenie]],Odnośnik_ćwiczenia,2,FALSE),"")</f>
        <v>Metry</v>
      </c>
      <c r="J8" s="6">
        <v>237</v>
      </c>
      <c r="K8" s="4" t="s">
        <v>21</v>
      </c>
    </row>
    <row r="9" spans="1:11" ht="30" customHeight="1" x14ac:dyDescent="0.25">
      <c r="A9" s="32"/>
      <c r="B9" s="29">
        <f>SUMIF(Lista[Ćwiczenie],Kategoria2,Lista[Kalorie])</f>
        <v>237</v>
      </c>
      <c r="C9" s="15" t="s">
        <v>9</v>
      </c>
      <c r="D9" s="20" t="s">
        <v>13</v>
      </c>
      <c r="E9" s="4" t="s">
        <v>4</v>
      </c>
      <c r="F9" s="24">
        <v>0.5625</v>
      </c>
      <c r="G9" s="45">
        <v>2.4305555555555556E-2</v>
      </c>
      <c r="H9" s="46">
        <v>3227</v>
      </c>
      <c r="I9" s="47" t="str">
        <f>IFERROR(VLOOKUP(Lista[[#This Row],[Ćwiczenie]],Odnośnik_ćwiczenia,2,FALSE),"")</f>
        <v>Kroki</v>
      </c>
      <c r="J9" s="6">
        <v>150</v>
      </c>
      <c r="K9" s="4"/>
    </row>
    <row r="10" spans="1:11" ht="30" customHeight="1" thickBot="1" x14ac:dyDescent="0.3">
      <c r="A10" s="33"/>
      <c r="B10" s="30"/>
      <c r="C10" s="18"/>
      <c r="D10" s="20" t="s">
        <v>13</v>
      </c>
      <c r="E10" s="4" t="s">
        <v>5</v>
      </c>
      <c r="F10" s="24">
        <v>0.22916666666666666</v>
      </c>
      <c r="G10" s="45">
        <v>2.0833333333333332E-2</v>
      </c>
      <c r="H10" s="46">
        <v>30</v>
      </c>
      <c r="I10" s="47" t="str">
        <f>IFERROR(VLOOKUP(Lista[[#This Row],[Ćwiczenie]],Odnośnik_ćwiczenia,2,FALSE),"")</f>
        <v>Powtórzenia</v>
      </c>
      <c r="J10" s="6">
        <v>115</v>
      </c>
      <c r="K10" s="4"/>
    </row>
    <row r="11" spans="1:11" ht="30" customHeight="1" thickTop="1" x14ac:dyDescent="0.25">
      <c r="A11" s="31" t="s">
        <v>4</v>
      </c>
      <c r="B11" s="28">
        <f>SUMIF(Lista[Ćwiczenie],Kategoria3,Lista[Suma])</f>
        <v>3227</v>
      </c>
      <c r="C11" s="17"/>
      <c r="D11" s="20" t="s">
        <v>13</v>
      </c>
      <c r="E11" s="5" t="s">
        <v>6</v>
      </c>
      <c r="F11" s="25">
        <v>0.25</v>
      </c>
      <c r="G11" s="48">
        <v>3.125E-2</v>
      </c>
      <c r="H11" s="49">
        <v>5</v>
      </c>
      <c r="I11" s="50" t="str">
        <f>IFERROR(VLOOKUP(Lista[[#This Row],[Ćwiczenie]],Odnośnik_ćwiczenia,2,FALSE),"")</f>
        <v>Kilometry</v>
      </c>
      <c r="J11" s="7">
        <v>345</v>
      </c>
      <c r="K11" s="22"/>
    </row>
    <row r="12" spans="1:11" ht="30" customHeight="1" x14ac:dyDescent="0.25">
      <c r="A12" s="32"/>
      <c r="B12" s="28"/>
      <c r="C12" s="14" t="s">
        <v>11</v>
      </c>
      <c r="D12" s="20" t="s">
        <v>13</v>
      </c>
      <c r="E12" s="5" t="s">
        <v>2</v>
      </c>
      <c r="F12" s="25">
        <v>0.41666666666666669</v>
      </c>
      <c r="G12" s="48">
        <v>2.7777777777777776E-2</v>
      </c>
      <c r="H12" s="49">
        <v>8</v>
      </c>
      <c r="I12" s="50" t="str">
        <f>IFERROR(VLOOKUP(Lista[[#This Row],[Ćwiczenie]],Odnośnik_ćwiczenia,2,FALSE),"")</f>
        <v>Kilometry</v>
      </c>
      <c r="J12" s="7">
        <v>344</v>
      </c>
      <c r="K12" s="11"/>
    </row>
    <row r="13" spans="1:11" ht="30" customHeight="1" x14ac:dyDescent="0.25">
      <c r="A13" s="32"/>
      <c r="B13" s="29">
        <f>SUMIF(Lista[Ćwiczenie],Kategoria3,Lista[Kalorie])</f>
        <v>150</v>
      </c>
      <c r="C13" s="15" t="s">
        <v>9</v>
      </c>
      <c r="D13" s="19"/>
      <c r="F13" s="3"/>
      <c r="I13" s="23"/>
      <c r="K13" s="4"/>
    </row>
    <row r="14" spans="1:11" ht="30" customHeight="1" thickBot="1" x14ac:dyDescent="0.3">
      <c r="A14" s="32"/>
      <c r="B14" s="30"/>
      <c r="C14" s="13"/>
      <c r="D14" s="19"/>
      <c r="F14" s="3"/>
      <c r="I14" s="23"/>
      <c r="K14" s="4"/>
    </row>
    <row r="15" spans="1:11" ht="30" customHeight="1" thickTop="1" x14ac:dyDescent="0.25">
      <c r="A15" s="31" t="s">
        <v>5</v>
      </c>
      <c r="B15" s="28">
        <f>SUMIF(Lista[Ćwiczenie],Kategoria4,Lista[Suma])</f>
        <v>30</v>
      </c>
      <c r="C15" s="17"/>
      <c r="D15" s="19"/>
      <c r="F15" s="3"/>
      <c r="I15" s="23"/>
      <c r="K15" s="4"/>
    </row>
    <row r="16" spans="1:11" ht="30" customHeight="1" x14ac:dyDescent="0.25">
      <c r="A16" s="32"/>
      <c r="B16" s="28"/>
      <c r="C16" s="14" t="s">
        <v>12</v>
      </c>
      <c r="D16" s="19"/>
      <c r="F16" s="3"/>
      <c r="I16" s="23"/>
      <c r="K16" s="22"/>
    </row>
    <row r="17" spans="1:9" ht="30" customHeight="1" x14ac:dyDescent="0.25">
      <c r="A17" s="32"/>
      <c r="B17" s="29">
        <f>SUMIF(Lista[Ćwiczenie],Kategoria4,Lista[Kalorie])</f>
        <v>115</v>
      </c>
      <c r="C17" s="15" t="s">
        <v>9</v>
      </c>
      <c r="D17" s="19"/>
      <c r="F17" s="3"/>
      <c r="I17" s="23"/>
    </row>
    <row r="18" spans="1:9" ht="30" customHeight="1" thickBot="1" x14ac:dyDescent="0.3">
      <c r="A18" s="32"/>
      <c r="B18" s="30"/>
      <c r="C18" s="18"/>
      <c r="D18" s="19"/>
      <c r="F18" s="3"/>
      <c r="I18" s="23"/>
    </row>
    <row r="19" spans="1:9" ht="30" customHeight="1" thickTop="1" x14ac:dyDescent="0.25">
      <c r="A19" s="31" t="s">
        <v>6</v>
      </c>
      <c r="B19" s="28">
        <f>SUMIF(Lista[Ćwiczenie],Kategoria5,Lista[Suma])</f>
        <v>5</v>
      </c>
      <c r="C19" s="17"/>
      <c r="D19" s="19"/>
      <c r="F19" s="3"/>
      <c r="I19" s="23"/>
    </row>
    <row r="20" spans="1:9" ht="30" customHeight="1" x14ac:dyDescent="0.25">
      <c r="A20" s="32"/>
      <c r="B20" s="28"/>
      <c r="C20" s="14" t="s">
        <v>8</v>
      </c>
      <c r="D20" s="19"/>
      <c r="F20" s="3"/>
      <c r="I20" s="23"/>
    </row>
    <row r="21" spans="1:9" ht="30" customHeight="1" x14ac:dyDescent="0.25">
      <c r="A21" s="32"/>
      <c r="B21" s="29">
        <f>SUMIF(Lista[Ćwiczenie],Kategoria5,Lista[Kalorie])</f>
        <v>345</v>
      </c>
      <c r="C21" s="15" t="s">
        <v>9</v>
      </c>
      <c r="D21" s="19"/>
      <c r="F21" s="3"/>
      <c r="I21" s="23"/>
    </row>
    <row r="22" spans="1:9" ht="30" customHeight="1" thickBot="1" x14ac:dyDescent="0.3">
      <c r="A22" s="32"/>
      <c r="B22" s="30"/>
      <c r="C22" s="13"/>
      <c r="D22" s="19"/>
      <c r="F22" s="3"/>
      <c r="I22" s="23"/>
    </row>
    <row r="23" spans="1:9" ht="30" customHeight="1" thickTop="1" x14ac:dyDescent="0.25">
      <c r="A23" s="34" t="s">
        <v>7</v>
      </c>
      <c r="B23" s="36">
        <f>SUM(B21,B17,B13,B9,B5)</f>
        <v>1694</v>
      </c>
      <c r="C23" s="26" t="s">
        <v>9</v>
      </c>
      <c r="D23" s="19"/>
      <c r="F23" s="3"/>
      <c r="I23" s="23"/>
    </row>
    <row r="24" spans="1:9" ht="30" customHeight="1" x14ac:dyDescent="0.25">
      <c r="A24" s="35"/>
      <c r="B24" s="36"/>
      <c r="C24" s="27"/>
      <c r="D24" s="19"/>
      <c r="F24" s="3"/>
      <c r="I24" s="23"/>
    </row>
  </sheetData>
  <mergeCells count="21">
    <mergeCell ref="D1:K4"/>
    <mergeCell ref="A2:C2"/>
    <mergeCell ref="A3:A6"/>
    <mergeCell ref="B3:B4"/>
    <mergeCell ref="B5:B6"/>
    <mergeCell ref="A1:C1"/>
    <mergeCell ref="B7:B8"/>
    <mergeCell ref="B9:B10"/>
    <mergeCell ref="A7:A10"/>
    <mergeCell ref="A23:A24"/>
    <mergeCell ref="B23:B24"/>
    <mergeCell ref="A11:A14"/>
    <mergeCell ref="A15:A18"/>
    <mergeCell ref="A19:A22"/>
    <mergeCell ref="C23:C24"/>
    <mergeCell ref="B11:B12"/>
    <mergeCell ref="B13:B14"/>
    <mergeCell ref="B19:B20"/>
    <mergeCell ref="B21:B22"/>
    <mergeCell ref="B15:B16"/>
    <mergeCell ref="B17:B18"/>
  </mergeCells>
  <dataValidations count="23">
    <dataValidation type="list" errorStyle="warning" allowBlank="1" showInputMessage="1" showErrorMessage="1" error="Wybierz ćwiczenie z listy. Dostosuj kategorie w komórkach od A3 do A19, aby zaktualizować listę. Wybierz przycisk ANULUJ i naciśnij klawisze ALT+STRZAŁKA W DÓŁ, aby wyświetlić opcje, oraz STRZAŁKA W DÓŁ i ENTER, aby zaznaczyć" sqref="E6:E12" xr:uid="{00000000-0002-0000-0000-000000000000}">
      <formula1>Lista_ćwiczeń</formula1>
    </dataValidation>
    <dataValidation type="custom" errorStyle="warning" allowBlank="1" showInputMessage="1" showErrorMessage="1" errorTitle="Wystąpił problem." error="Kalorie wprowadzone w dzienniku są podsumowane tutaj na potrzeby wykresu. Wszelkie zmiany mogą spowodować błąd. Jeśli na pewno chcesz to zmienić, kliknij przycisk Tak. W przeciwnym razie kliknij przycisk Anuluj. " sqref="C23:C24" xr:uid="{00000000-0002-0000-0000-000001000000}">
      <formula1>"Kalorie"</formula1>
    </dataValidation>
    <dataValidation type="custom" errorStyle="warning" allowBlank="1" showInputMessage="1" showErrorMessage="1" errorTitle="Wystąpił problem." error="Kalorie wprowadzone w dzienniku są podsumowane tutaj na potrzeby wykresu. Wszelkie zmiany mogą spowodować błąd. Jeśli na pewno chcesz to zmienić, kliknij przycisk Tak, a jeśli nie, kliknij przycisk Anuluj. " sqref="C5 C9 C13 C17 C21" xr:uid="{00000000-0002-0000-0000-000002000000}">
      <formula1>"Kalorie"</formula1>
    </dataValidation>
    <dataValidation type="list" errorStyle="warning" allowBlank="1" showInputMessage="1" showErrorMessage="1" error="W tej komórce wybierz z listy jednostkę. Naciśnij przycisk ANULUJ, a następnie klawisze ALT+STRZAŁKA W DÓŁ, aby wyświetlić opcje, a następnie użyj klawiszy STRZAŁKA W DÓŁ i ENTER w celu zaznaczenia" prompt="Wybierz jednostkę w tej komórce. Naciśnij klawisze ALT+STRZAŁKA W DÓŁ, aby wyświetlić opcje, a następnie użyj klawiszy STRZAŁKA W DÓŁ i ENTER w celu zaznaczenia. Etykieta kalorii znajduje się w poniższej komórce" sqref="C20 C4 C16 C12 C8" xr:uid="{00000000-0002-0000-0000-000003000000}">
      <formula1>"Kilometry,Kilometers,Kroki,Laps,Yards,Metry,Powtórzenia,Minutes"</formula1>
    </dataValidation>
    <dataValidation allowBlank="1" showInputMessage="1" showErrorMessage="1" prompt="Utwórz monitor aktywności w tym arkuszu. Tytuł znajduje się w tej komórce, informacje w poniższej komórce, a wykres w komórce po prawej stronie. Wprowadź szczegóły w tabeli Lista i ćwiczenia w komórkach od A3 do A19" sqref="A1:C1" xr:uid="{00000000-0002-0000-0000-000004000000}"/>
    <dataValidation allowBlank="1" showInputMessage="1" showErrorMessage="1" prompt="W kolumnie pod tym nagłówkiem wprowadź datę" sqref="D5" xr:uid="{00000000-0002-0000-0000-000005000000}"/>
    <dataValidation allowBlank="1" showInputMessage="1" showErrorMessage="1" prompt="Wybierz ćwiczenie w tej kolumnie pod tym nagłówkiem. Dostosuj kategorie w komórkach od A3 do A19, aby zaktualizować listę. Naciśnij klawisze ALT+STRZAŁKA W DÓŁ, aby wyświetlić opcje, oraz STRZAŁKA W DÓŁ i ENTER, aby zaznaczyć" sqref="E5" xr:uid="{00000000-0002-0000-0000-000006000000}"/>
    <dataValidation allowBlank="1" showInputMessage="1" showErrorMessage="1" prompt="W tej kolumnie pod tym nagłówkiem wprowadź godzinę rozpoczęcia" sqref="F5" xr:uid="{00000000-0002-0000-0000-000007000000}"/>
    <dataValidation allowBlank="1" showInputMessage="1" showErrorMessage="1" prompt="W kolumnie pod tym nagłówkiem wprowadź czas trwania" sqref="G5" xr:uid="{00000000-0002-0000-0000-000008000000}"/>
    <dataValidation allowBlank="1" showInputMessage="1" showErrorMessage="1" prompt="W kolumnie pod tym nagłówkiem wprowadź sumę" sqref="H5" xr:uid="{00000000-0002-0000-0000-000009000000}"/>
    <dataValidation allowBlank="1" showInputMessage="1" showErrorMessage="1" prompt="W tej kolumnie pod tym nagłówkiem jednostka jest aktualizowana automatycznie" sqref="I5" xr:uid="{00000000-0002-0000-0000-00000A000000}"/>
    <dataValidation allowBlank="1" showInputMessage="1" showErrorMessage="1" prompt="W tej kolumnie pod tym nagłówkiem wprowadź kalorie" sqref="J5" xr:uid="{00000000-0002-0000-0000-00000B000000}"/>
    <dataValidation allowBlank="1" showInputMessage="1" showErrorMessage="1" prompt="W kolumnie pod tym nagłówkiem wprowadź uwagi" sqref="K5" xr:uid="{00000000-0002-0000-0000-00000C000000}"/>
    <dataValidation allowBlank="1" showInputMessage="1" showErrorMessage="1" prompt="Wprowadź ćwiczenie 1 w tej komórce. Kategorie ćwiczeń wprowadzone w komórkach od A3 do A19 są automatycznie aktualizowane w tabeli Lista. Dane są automatycznie aktualizowane w komórce po prawej stronie" sqref="A3:A6" xr:uid="{00000000-0002-0000-0000-00000D000000}"/>
    <dataValidation allowBlank="1" showInputMessage="1" showErrorMessage="1" prompt="Dane są automatycznie aktualizowana w tej komórce i poniżej. Wybierz jednostkę w komórce po prawej stronie" sqref="B3:B4 B7:B8 B11:B12 B15:B16 B19:B20" xr:uid="{00000000-0002-0000-0000-00000E000000}"/>
    <dataValidation allowBlank="1" showInputMessage="1" showErrorMessage="1" prompt="W tej komórce są automatycznie obliczane spalone kalorie w wyniku wykonanych ćwiczeń. Etykieta kalorii znajduje się w komórce po prawej stronie" sqref="B21:B22 B17:B18 B13:B14 B9:B10 B5:B6" xr:uid="{00000000-0002-0000-0000-000011000000}"/>
    <dataValidation allowBlank="1" showInputMessage="1" showErrorMessage="1" prompt="W tej komórce wprowadź ćwiczenie 2. Dane są automatycznie aktualizowane w komórkach po prawej stronie" sqref="A7:A10" xr:uid="{00000000-0002-0000-0000-000012000000}"/>
    <dataValidation allowBlank="1" showInputMessage="1" showErrorMessage="1" prompt="W tej komórce wprowadź ćwiczenie 3. Dane są automatycznie aktualizowane w komórkach po prawej stronie" sqref="A11:A14" xr:uid="{00000000-0002-0000-0000-000013000000}"/>
    <dataValidation allowBlank="1" showInputMessage="1" showErrorMessage="1" prompt="W tej komórce wprowadź ćwiczenie 4. Dane są automatycznie aktualizowane w komórkach po prawej stronie" sqref="A15:A18" xr:uid="{00000000-0002-0000-0000-000014000000}"/>
    <dataValidation allowBlank="1" showInputMessage="1" showErrorMessage="1" prompt="W tej komórce wprowadź ćwiczenie 5. Dane są automatycznie aktualizowane w komórkach po prawej stronie. Całkowita liczba spalonych kalorii jest obliczana automatycznie w komórce B23" sqref="A19:A22" xr:uid="{00000000-0002-0000-0000-000015000000}"/>
    <dataValidation allowBlank="1" showInputMessage="1" showErrorMessage="1" prompt="W komórce z prawej strony jest automatycznie obliczana suma" sqref="A23:A24" xr:uid="{00000000-0002-0000-0000-000016000000}"/>
    <dataValidation allowBlank="1" showInputMessage="1" showErrorMessage="1" prompt="W tej komórce jest automatycznie obliczana suma. Etykieta kalorii znajduje się w komórce po prawej stronie" sqref="B23:B24" xr:uid="{00000000-0002-0000-0000-000017000000}"/>
    <dataValidation allowBlank="1" showInputMessage="1" showErrorMessage="1" prompt="W tej komórce znajduje się stosowy wykres słupkowy przedstawiający sumę spalonych kalorii w wyniku wykonanych ćwiczeń. Wprowadź szczegóły w tabeli poniżej." sqref="D1:K4" xr:uid="{53892C7E-C60C-4E4A-B49C-A4BE86DFF17D}"/>
  </dataValidations>
  <printOptions horizontalCentered="1"/>
  <pageMargins left="0.25" right="0.25" top="0.5" bottom="0.5" header="0.3" footer="0.3"/>
  <pageSetup paperSize="9" scale="5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C8"/>
  <sheetViews>
    <sheetView showGridLines="0" zoomScaleNormal="100" workbookViewId="0"/>
  </sheetViews>
  <sheetFormatPr defaultRowHeight="21.75" customHeight="1" x14ac:dyDescent="0.25"/>
  <cols>
    <col min="1" max="1" width="2.28515625" customWidth="1"/>
    <col min="2" max="2" width="24.28515625" customWidth="1"/>
    <col min="3" max="3" width="26.5703125" customWidth="1"/>
  </cols>
  <sheetData>
    <row r="1" spans="2:3" ht="36.75" customHeight="1" x14ac:dyDescent="0.25">
      <c r="B1" s="43" t="s">
        <v>22</v>
      </c>
      <c r="C1" s="43"/>
    </row>
    <row r="2" spans="2:3" ht="29.25" customHeight="1" x14ac:dyDescent="0.25">
      <c r="B2" s="44" t="s">
        <v>23</v>
      </c>
      <c r="C2" s="44"/>
    </row>
    <row r="3" spans="2:3" ht="29.25" customHeight="1" x14ac:dyDescent="0.25">
      <c r="B3" s="12" t="s">
        <v>14</v>
      </c>
      <c r="C3" s="12" t="s">
        <v>17</v>
      </c>
    </row>
    <row r="4" spans="2:3" ht="21.75" customHeight="1" x14ac:dyDescent="0.25">
      <c r="B4" t="str">
        <f>TRIM(Kategoria1)</f>
        <v>Jazda na rowerze</v>
      </c>
      <c r="C4" t="str">
        <f>Kategoria1_jednostka</f>
        <v>Kilometry</v>
      </c>
    </row>
    <row r="5" spans="2:3" ht="21.75" customHeight="1" x14ac:dyDescent="0.25">
      <c r="B5" t="str">
        <f>TRIM(Kategoria2)</f>
        <v>Pływanie</v>
      </c>
      <c r="C5" t="str">
        <f>Kategoria2_jednostka</f>
        <v>Metry</v>
      </c>
    </row>
    <row r="6" spans="2:3" ht="21.75" customHeight="1" x14ac:dyDescent="0.25">
      <c r="B6" t="str">
        <f>TRIM(Kategoria3)</f>
        <v>Ćwiczenie 3</v>
      </c>
      <c r="C6" t="str">
        <f>Kategoria3_jednostka</f>
        <v>Kroki</v>
      </c>
    </row>
    <row r="7" spans="2:3" ht="21.75" customHeight="1" x14ac:dyDescent="0.25">
      <c r="B7" t="str">
        <f>TRIM(Kategoria4)</f>
        <v>Ćwiczenie 4</v>
      </c>
      <c r="C7" t="str">
        <f>Kategoria4_jednostka</f>
        <v>Powtórzenia</v>
      </c>
    </row>
    <row r="8" spans="2:3" ht="21.75" customHeight="1" x14ac:dyDescent="0.25">
      <c r="B8" t="str">
        <f>TRIM(Kategoria5)</f>
        <v>Ćwiczenie 5</v>
      </c>
      <c r="C8" t="str">
        <f>Kategoria5_jednostka</f>
        <v>Kilometry</v>
      </c>
    </row>
  </sheetData>
  <mergeCells count="2">
    <mergeCell ref="B1:C1"/>
    <mergeCell ref="B2:C2"/>
  </mergeCells>
  <pageMargins left="0.7" right="0.7" top="0.75" bottom="0.75" header="0.3" footer="0.3"/>
  <pageSetup paperSize="9" orientation="portrait" r:id="rId1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DA368851-0EC2-4C8D-8960-CC9E614BF6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125D488F-1ECA-4FC5-A47B-1B06F02B4B3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3.xml><?xml version="1.0" encoding="utf-8"?>
<ds:datastoreItem xmlns:ds="http://schemas.openxmlformats.org/officeDocument/2006/customXml" ds:itemID="{2FD4C7CD-381F-4F90-BEB3-8BE82CE9B321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TM00000027</ap:Template>
  <ap:DocSecurity>0</ap:DocSecurity>
  <ap:ScaleCrop>false</ap:ScaleCrop>
  <ap:HeadingPairs>
    <vt:vector baseType="variant" size="4">
      <vt:variant>
        <vt:lpstr>Arkusze</vt:lpstr>
      </vt:variant>
      <vt:variant>
        <vt:i4>2</vt:i4>
      </vt:variant>
      <vt:variant>
        <vt:lpstr>Nazwane zakresy</vt:lpstr>
      </vt:variant>
      <vt:variant>
        <vt:i4>13</vt:i4>
      </vt:variant>
    </vt:vector>
  </ap:HeadingPairs>
  <ap:TitlesOfParts>
    <vt:vector baseType="lpstr" size="15">
      <vt:lpstr>Monitor aktywności</vt:lpstr>
      <vt:lpstr>Lista ćwiczeń</vt:lpstr>
      <vt:lpstr>Kategoria1</vt:lpstr>
      <vt:lpstr>Kategoria1_jednostka</vt:lpstr>
      <vt:lpstr>Kategoria2</vt:lpstr>
      <vt:lpstr>Kategoria2_jednostka</vt:lpstr>
      <vt:lpstr>Kategoria3</vt:lpstr>
      <vt:lpstr>Kategoria3_jednostka</vt:lpstr>
      <vt:lpstr>Kategoria4</vt:lpstr>
      <vt:lpstr>Kategoria4_jednostka</vt:lpstr>
      <vt:lpstr>Kategoria5</vt:lpstr>
      <vt:lpstr>Kategoria5_jednostka</vt:lpstr>
      <vt:lpstr>Lista_ćwiczeń</vt:lpstr>
      <vt:lpstr>Odnośnik_ćwiczenia</vt:lpstr>
      <vt:lpstr>Wszystkie_inne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2022-11-10T06:19:12Z</dcterms:created>
  <dcterms:modified xsi:type="dcterms:W3CDTF">2022-12-09T08:43:26Z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