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 filterPrivacy="1" codeName="ThisWorkbook"/>
  <xr:revisionPtr revIDLastSave="0" documentId="13_ncr:1_{F08F6B57-9EC7-4371-B407-D11BB2E703F6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Kasregister" sheetId="1" r:id="rId1"/>
  </sheets>
  <definedNames>
    <definedName name="_xlnm.Print_Titles" localSheetId="0">Kasregister!$8:$8</definedName>
    <definedName name="ColumnTitle1">Kasregister[[#Headers],[Cheque/code]]</definedName>
    <definedName name="ColumnTitleRegion1..H3.1">Kasregister!$H$3</definedName>
    <definedName name="CURRENT_BALANCE">Kasregister[[#Totals],[Saldo]]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9" i="1" l="1"/>
  <c r="C10" i="1"/>
  <c r="C11" i="1"/>
  <c r="C12" i="1"/>
  <c r="C13" i="1"/>
  <c r="C14" i="1"/>
  <c r="H9" i="1" l="1"/>
  <c r="H10" i="1" l="1"/>
  <c r="F15" i="1"/>
  <c r="G15" i="1"/>
  <c r="H15" i="1" l="1"/>
  <c r="H11" i="1"/>
  <c r="H12" i="1" l="1"/>
  <c r="H13" i="1" s="1"/>
  <c r="H14" i="1" s="1"/>
  <c r="H4" i="1" l="1"/>
</calcChain>
</file>

<file path=xl/sharedStrings.xml><?xml version="1.0" encoding="utf-8"?>
<sst xmlns="http://schemas.openxmlformats.org/spreadsheetml/2006/main" count="29" uniqueCount="29">
  <si>
    <t>LEGENDA</t>
  </si>
  <si>
    <t>BP = Betaalpas</t>
  </si>
  <si>
    <t>GA = Geldautomaat</t>
  </si>
  <si>
    <t xml:space="preserve">AS = Automatische storting </t>
  </si>
  <si>
    <t>Cheque/code</t>
  </si>
  <si>
    <t>AS</t>
  </si>
  <si>
    <t>BP</t>
  </si>
  <si>
    <t>GA</t>
  </si>
  <si>
    <t>RB</t>
  </si>
  <si>
    <t>Totaal</t>
  </si>
  <si>
    <t>Datum</t>
  </si>
  <si>
    <t xml:space="preserve">AB = Automatische betaling </t>
  </si>
  <si>
    <t>RB = Online rekeningbetaling</t>
  </si>
  <si>
    <t>OV = Online of telefonische overboeking</t>
  </si>
  <si>
    <t>Transactie</t>
  </si>
  <si>
    <t>Woodgrove Bank</t>
  </si>
  <si>
    <t>De Kunstacademie</t>
  </si>
  <si>
    <t>Salaris</t>
  </si>
  <si>
    <t>Video Zuiderlaan</t>
  </si>
  <si>
    <t>The Phone Company</t>
  </si>
  <si>
    <t>Beschrijving</t>
  </si>
  <si>
    <t>Beginsaldo</t>
  </si>
  <si>
    <t>Marloe's kunstcursus - 6 weken</t>
  </si>
  <si>
    <t>Filmhuur + € 10 cashback</t>
  </si>
  <si>
    <t>Contant geld om uit eten te gaan</t>
  </si>
  <si>
    <t>Opname</t>
  </si>
  <si>
    <t>Storting</t>
  </si>
  <si>
    <t>HUIDIG SALDO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</si>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</sst>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€&quot;\ #,##0.00"/>
  </numFmts>
  <fonts count="26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24994659260841701"/>
      <name val="Arial"/>
      <family val="1"/>
      <scheme val="major"/>
    </font>
    <font>
      <sz val="11"/>
      <name val="Arial"/>
      <family val="1"/>
      <scheme val="major"/>
    </font>
    <font>
      <sz val="16.5"/>
      <color theme="4" tint="-0.24994659260841701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sz val="11"/>
      <color theme="1" tint="0.34998626667073579"/>
      <name val="Arial"/>
      <family val="2"/>
      <scheme val="minor"/>
    </font>
    <font>
      <sz val="11"/>
      <color theme="2" tint="-0.749961851863155"/>
      <name val="Arial"/>
      <family val="1"/>
      <scheme val="major"/>
    </font>
    <font>
      <sz val="27"/>
      <color theme="4"/>
      <name val="Arial"/>
      <family val="1"/>
      <scheme val="major"/>
    </font>
    <font>
      <b/>
      <sz val="11"/>
      <color theme="0"/>
      <name val="Arial"/>
      <family val="2"/>
      <scheme val="minor"/>
    </font>
    <font>
      <sz val="16"/>
      <color theme="4" tint="-0.499984740745262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ajor"/>
    </font>
    <font>
      <sz val="11"/>
      <color theme="1"/>
      <name val="Arial"/>
      <family val="1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6" fillId="0" borderId="0" applyFill="0" applyBorder="0" applyProtection="0">
      <alignment horizontal="left" vertical="top"/>
    </xf>
    <xf numFmtId="166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3" applyNumberFormat="0" applyAlignment="0" applyProtection="0"/>
    <xf numFmtId="0" fontId="21" fillId="7" borderId="4" applyNumberFormat="0" applyAlignment="0" applyProtection="0"/>
    <xf numFmtId="0" fontId="22" fillId="7" borderId="3" applyNumberFormat="0" applyAlignment="0" applyProtection="0"/>
    <xf numFmtId="0" fontId="23" fillId="0" borderId="5" applyNumberFormat="0" applyFill="0" applyAlignment="0" applyProtection="0"/>
    <xf numFmtId="0" fontId="12" fillId="8" borderId="6" applyNumberFormat="0" applyAlignment="0" applyProtection="0"/>
    <xf numFmtId="0" fontId="24" fillId="0" borderId="0" applyNumberFormat="0" applyFill="0" applyBorder="0" applyAlignment="0" applyProtection="0"/>
    <xf numFmtId="0" fontId="3" fillId="9" borderId="7" applyNumberFormat="0" applyFont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horizontal="left" wrapText="1" indent="1"/>
    </xf>
    <xf numFmtId="0" fontId="11" fillId="0" borderId="0" xfId="1">
      <alignment horizontal="left" vertical="center"/>
    </xf>
    <xf numFmtId="0" fontId="12" fillId="2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4" fillId="0" borderId="0" xfId="13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13" applyFont="1" applyFill="1" applyBorder="1" applyAlignment="1">
      <alignment horizontal="center" vertical="center"/>
    </xf>
    <xf numFmtId="0" fontId="14" fillId="0" borderId="0" xfId="14" applyFont="1">
      <alignment horizontal="left"/>
    </xf>
    <xf numFmtId="0" fontId="15" fillId="0" borderId="2" xfId="2" applyFont="1" applyBorder="1">
      <alignment vertical="center"/>
    </xf>
    <xf numFmtId="166" fontId="13" fillId="0" borderId="0" xfId="9" applyFont="1" applyBorder="1" applyAlignment="1">
      <alignment horizontal="center" vertical="top"/>
    </xf>
    <xf numFmtId="0" fontId="16" fillId="0" borderId="2" xfId="2" applyFont="1" applyBorder="1" applyAlignment="1">
      <alignment horizontal="center" vertical="center"/>
    </xf>
    <xf numFmtId="14" fontId="14" fillId="0" borderId="0" xfId="12" applyNumberFormat="1" applyFont="1" applyFill="1" applyAlignment="1">
      <alignment horizontal="left" vertical="center" indent="1"/>
    </xf>
    <xf numFmtId="14" fontId="14" fillId="0" borderId="0" xfId="12" applyNumberFormat="1" applyFont="1" applyFill="1" applyBorder="1" applyAlignment="1">
      <alignment horizontal="left" vertical="center" indent="1"/>
    </xf>
    <xf numFmtId="166" fontId="14" fillId="0" borderId="0" xfId="10" applyNumberFormat="1" applyFont="1" applyFill="1" applyAlignment="1">
      <alignment horizontal="right" vertical="center" indent="1"/>
    </xf>
    <xf numFmtId="166" fontId="14" fillId="0" borderId="0" xfId="10" applyNumberFormat="1" applyFont="1" applyFill="1" applyBorder="1" applyAlignment="1">
      <alignment horizontal="right" vertical="center" indent="1"/>
    </xf>
    <xf numFmtId="166" fontId="2" fillId="0" borderId="0" xfId="0" applyNumberFormat="1" applyFont="1" applyFill="1" applyBorder="1" applyAlignment="1">
      <alignment horizontal="right" vertical="center" indent="1"/>
    </xf>
    <xf numFmtId="0" fontId="14" fillId="0" borderId="0" xfId="14" applyFont="1">
      <alignment horizontal="lef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erekening" xfId="20" builtinId="22" customBuiltin="1"/>
    <cellStyle name="Chequecode" xfId="13" xr:uid="{00000000-0005-0000-0000-000000000000}"/>
    <cellStyle name="Controlecel" xfId="22" builtinId="23" customBuiltin="1"/>
    <cellStyle name="Datum" xfId="12" xr:uid="{00000000-0005-0000-0000-000005000000}"/>
    <cellStyle name="Gekoppelde cel" xfId="21" builtinId="24" customBuiltin="1"/>
    <cellStyle name="Goed" xfId="15" builtinId="26" customBuiltin="1"/>
    <cellStyle name="Invoer" xfId="18" builtinId="20" customBuiltin="1"/>
    <cellStyle name="Komma" xfId="7" builtinId="3" customBuiltin="1"/>
    <cellStyle name="Komma [0]" xfId="8" builtinId="6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17" builtinId="28" customBuiltin="1"/>
    <cellStyle name="Notitie" xfId="24" builtinId="10" customBuiltin="1"/>
    <cellStyle name="Ongeldig" xfId="16" builtinId="27" customBuiltin="1"/>
    <cellStyle name="Procent" xfId="11" builtinId="5" customBuiltin="1"/>
    <cellStyle name="Standaard" xfId="0" builtinId="0" customBuiltin="1"/>
    <cellStyle name="Titel" xfId="1" builtinId="15" customBuiltin="1"/>
    <cellStyle name="Totaal" xfId="6" builtinId="25" customBuiltin="1"/>
    <cellStyle name="Uitvoer" xfId="19" builtinId="21" customBuiltin="1"/>
    <cellStyle name="Valuta" xfId="9" builtinId="4" customBuiltin="1"/>
    <cellStyle name="Valuta [0]" xfId="10" builtinId="7" customBuiltin="1"/>
    <cellStyle name="Verklarende tekst" xfId="14" builtinId="53" customBuiltin="1"/>
    <cellStyle name="Waarschuwingstekst" xfId="23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€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€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€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1" justifyLastLine="0" shrinkToFit="0" readingOrder="0"/>
    </dxf>
    <dxf>
      <font>
        <color rgb="FFFF0000"/>
      </font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/>
        <vertical style="thin">
          <color theme="0"/>
        </vertical>
      </border>
    </dxf>
    <dxf>
      <font>
        <color theme="1" tint="0.2499465926084170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</border>
    </dxf>
    <dxf>
      <font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dotted">
          <color theme="4" tint="-0.499984740745262"/>
        </vertical>
        <horizontal/>
      </border>
    </dxf>
  </dxfs>
  <tableStyles count="1" defaultPivotStyle="PivotStyleLight16">
    <tableStyle name="Kasregister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193862</xdr:colOff>
      <xdr:row>0</xdr:row>
      <xdr:rowOff>22412</xdr:rowOff>
    </xdr:from>
    <xdr:to>
      <xdr:col>8</xdr:col>
      <xdr:colOff>28575</xdr:colOff>
      <xdr:row>0</xdr:row>
      <xdr:rowOff>985645</xdr:rowOff>
    </xdr:to>
    <xdr:grpSp>
      <xdr:nvGrpSpPr>
        <xdr:cNvPr id="157" name="Groep 156" descr="topafbeelding met calculator, creditcard en dollarbiljetten">
          <a:extLst>
            <a:ext uri="{FF2B5EF4-FFF2-40B4-BE49-F238E27FC236}">
              <a16:creationId xmlns:a16="http://schemas.microsoft.com/office/drawing/2014/main" id="{31C8452E-440A-4AAC-BE71-598B3760BF9C}"/>
            </a:ext>
          </a:extLst>
        </xdr:cNvPr>
        <xdr:cNvGrpSpPr/>
      </xdr:nvGrpSpPr>
      <xdr:grpSpPr>
        <a:xfrm>
          <a:off x="193862" y="22412"/>
          <a:ext cx="12293413" cy="963233"/>
          <a:chOff x="2689412" y="22412"/>
          <a:chExt cx="12356947" cy="963233"/>
        </a:xfrm>
      </xdr:grpSpPr>
      <xdr:sp macro="" textlink="">
        <xdr:nvSpPr>
          <xdr:cNvPr id="3" name="Rechthoek 2">
            <a:extLst>
              <a:ext uri="{FF2B5EF4-FFF2-40B4-BE49-F238E27FC236}">
                <a16:creationId xmlns:a16="http://schemas.microsoft.com/office/drawing/2014/main" id="{27FB4DD9-7F33-464B-80AA-DC4263FED142}"/>
              </a:ext>
            </a:extLst>
          </xdr:cNvPr>
          <xdr:cNvSpPr/>
        </xdr:nvSpPr>
        <xdr:spPr>
          <a:xfrm>
            <a:off x="2689412" y="22412"/>
            <a:ext cx="12356947" cy="963233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55" name="Tekstvak 154">
            <a:extLst>
              <a:ext uri="{FF2B5EF4-FFF2-40B4-BE49-F238E27FC236}">
                <a16:creationId xmlns:a16="http://schemas.microsoft.com/office/drawing/2014/main" id="{4EAC3F2D-2D29-44BF-B437-362632205230}"/>
              </a:ext>
            </a:extLst>
          </xdr:cNvPr>
          <xdr:cNvSpPr txBox="1"/>
        </xdr:nvSpPr>
        <xdr:spPr>
          <a:xfrm>
            <a:off x="2877182" y="214883"/>
            <a:ext cx="2485589" cy="3982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 rtl="0"/>
            <a:r>
              <a:rPr lang="nl" sz="2000" b="1" spc="50" baseline="0">
                <a:solidFill>
                  <a:schemeClr val="bg1"/>
                </a:solidFill>
                <a:latin typeface="Arial" panose="020B0604020202020204" pitchFamily="34" charset="0"/>
              </a:rPr>
              <a:t>Kasregister</a:t>
            </a:r>
            <a:endParaRPr lang="en-US" sz="2000" b="1" spc="50" baseline="0">
              <a:solidFill>
                <a:schemeClr val="bg1"/>
              </a:solidFill>
              <a:latin typeface="Arial" panose="020B0604020202020204" pitchFamily="34" charset="0"/>
            </a:endParaRPr>
          </a:p>
        </xdr:txBody>
      </xdr:sp>
      <xdr:grpSp>
        <xdr:nvGrpSpPr>
          <xdr:cNvPr id="5" name="Groep 4">
            <a:extLst>
              <a:ext uri="{FF2B5EF4-FFF2-40B4-BE49-F238E27FC236}">
                <a16:creationId xmlns:a16="http://schemas.microsoft.com/office/drawing/2014/main" id="{D70B2C51-6A5A-43DF-A82C-535EE5A941AE}"/>
              </a:ext>
            </a:extLst>
          </xdr:cNvPr>
          <xdr:cNvGrpSpPr/>
        </xdr:nvGrpSpPr>
        <xdr:grpSpPr>
          <a:xfrm>
            <a:off x="5145515" y="161152"/>
            <a:ext cx="479122" cy="696003"/>
            <a:chOff x="7002625" y="2818933"/>
            <a:chExt cx="744540" cy="1069977"/>
          </a:xfrm>
        </xdr:grpSpPr>
        <xdr:sp macro="" textlink="">
          <xdr:nvSpPr>
            <xdr:cNvPr id="138" name="AutoVorm 3">
              <a:extLst>
                <a:ext uri="{FF2B5EF4-FFF2-40B4-BE49-F238E27FC236}">
                  <a16:creationId xmlns:a16="http://schemas.microsoft.com/office/drawing/2014/main" id="{8FEA9124-E476-4B98-8972-65B7BB588AAD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9" name="Rechthoek 138">
              <a:extLst>
                <a:ext uri="{FF2B5EF4-FFF2-40B4-BE49-F238E27FC236}">
                  <a16:creationId xmlns:a16="http://schemas.microsoft.com/office/drawing/2014/main" id="{7B388752-F8B9-405F-9E41-C5CA40599E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5" y="2818933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0" name="Rechthoek 139">
              <a:extLst>
                <a:ext uri="{FF2B5EF4-FFF2-40B4-BE49-F238E27FC236}">
                  <a16:creationId xmlns:a16="http://schemas.microsoft.com/office/drawing/2014/main" id="{E7EDC20C-0F16-4B77-8520-401FECEBC5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1" name="Vrije vorm 7">
              <a:extLst>
                <a:ext uri="{FF2B5EF4-FFF2-40B4-BE49-F238E27FC236}">
                  <a16:creationId xmlns:a16="http://schemas.microsoft.com/office/drawing/2014/main" id="{0937C1FA-FD83-45B9-B3F6-4C462F4BFC7F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2" name="Vrije vorm 8">
              <a:extLst>
                <a:ext uri="{FF2B5EF4-FFF2-40B4-BE49-F238E27FC236}">
                  <a16:creationId xmlns:a16="http://schemas.microsoft.com/office/drawing/2014/main" id="{64D25C5C-485F-43B6-A94F-5129A6EB698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3" name="Vrije vorm 9">
              <a:extLst>
                <a:ext uri="{FF2B5EF4-FFF2-40B4-BE49-F238E27FC236}">
                  <a16:creationId xmlns:a16="http://schemas.microsoft.com/office/drawing/2014/main" id="{771E82D3-1BC2-4E3A-B9AB-9ABDD445310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4" name="Vrije vorm 10">
              <a:extLst>
                <a:ext uri="{FF2B5EF4-FFF2-40B4-BE49-F238E27FC236}">
                  <a16:creationId xmlns:a16="http://schemas.microsoft.com/office/drawing/2014/main" id="{B86989AD-C80B-4085-A125-740E1C3C0C0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5" name="Vrije vorm 11">
              <a:extLst>
                <a:ext uri="{FF2B5EF4-FFF2-40B4-BE49-F238E27FC236}">
                  <a16:creationId xmlns:a16="http://schemas.microsoft.com/office/drawing/2014/main" id="{D43677F7-AA7B-4B53-BC0F-4A8EAA9DE6DA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6" name="Vrije vorm 12">
              <a:extLst>
                <a:ext uri="{FF2B5EF4-FFF2-40B4-BE49-F238E27FC236}">
                  <a16:creationId xmlns:a16="http://schemas.microsoft.com/office/drawing/2014/main" id="{C73386E0-7E0F-4C75-B358-2050A98007A4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7" name="Rechthoek 146">
              <a:extLst>
                <a:ext uri="{FF2B5EF4-FFF2-40B4-BE49-F238E27FC236}">
                  <a16:creationId xmlns:a16="http://schemas.microsoft.com/office/drawing/2014/main" id="{9880FDC6-9295-431D-8ADE-DE674595D06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8" name="Rechthoek 147">
              <a:extLst>
                <a:ext uri="{FF2B5EF4-FFF2-40B4-BE49-F238E27FC236}">
                  <a16:creationId xmlns:a16="http://schemas.microsoft.com/office/drawing/2014/main" id="{F642BF3D-6A0B-4D19-951F-FB3BDC2A11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9" name="Rechthoek 148">
              <a:extLst>
                <a:ext uri="{FF2B5EF4-FFF2-40B4-BE49-F238E27FC236}">
                  <a16:creationId xmlns:a16="http://schemas.microsoft.com/office/drawing/2014/main" id="{892C86CD-615B-4C4F-856C-8E488403A3E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0" name="Rechthoek 149">
              <a:extLst>
                <a:ext uri="{FF2B5EF4-FFF2-40B4-BE49-F238E27FC236}">
                  <a16:creationId xmlns:a16="http://schemas.microsoft.com/office/drawing/2014/main" id="{34A60AEA-B5D7-427A-BE99-33B7E835A8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1" name="Rechthoek 150">
              <a:extLst>
                <a:ext uri="{FF2B5EF4-FFF2-40B4-BE49-F238E27FC236}">
                  <a16:creationId xmlns:a16="http://schemas.microsoft.com/office/drawing/2014/main" id="{24503A2F-AF9D-4441-896A-8261DE34D5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2" name="Rechthoek 151">
              <a:extLst>
                <a:ext uri="{FF2B5EF4-FFF2-40B4-BE49-F238E27FC236}">
                  <a16:creationId xmlns:a16="http://schemas.microsoft.com/office/drawing/2014/main" id="{4663B0D9-E3D5-4F7B-B67A-35693F2D14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8" name="Groep 7">
            <a:extLst>
              <a:ext uri="{FF2B5EF4-FFF2-40B4-BE49-F238E27FC236}">
                <a16:creationId xmlns:a16="http://schemas.microsoft.com/office/drawing/2014/main" id="{1BD78251-A260-4B94-86CB-851179B8C528}"/>
              </a:ext>
            </a:extLst>
          </xdr:cNvPr>
          <xdr:cNvGrpSpPr/>
        </xdr:nvGrpSpPr>
        <xdr:grpSpPr>
          <a:xfrm rot="7443918">
            <a:off x="5863640" y="262659"/>
            <a:ext cx="622922" cy="449420"/>
            <a:chOff x="4645025" y="3119263"/>
            <a:chExt cx="678216" cy="487537"/>
          </a:xfrm>
        </xdr:grpSpPr>
        <xdr:grpSp>
          <xdr:nvGrpSpPr>
            <xdr:cNvPr id="20" name="Groep 19">
              <a:extLst>
                <a:ext uri="{FF2B5EF4-FFF2-40B4-BE49-F238E27FC236}">
                  <a16:creationId xmlns:a16="http://schemas.microsoft.com/office/drawing/2014/main" id="{BABFC389-4B14-411E-8404-7AB11F09C697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33" name="Rechthoek 32">
                <a:extLst>
                  <a:ext uri="{FF2B5EF4-FFF2-40B4-BE49-F238E27FC236}">
                    <a16:creationId xmlns:a16="http://schemas.microsoft.com/office/drawing/2014/main" id="{BA036AE5-9304-41C1-8DC7-518593EF8F5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" name="Vrije vorm 38">
                <a:extLst>
                  <a:ext uri="{FF2B5EF4-FFF2-40B4-BE49-F238E27FC236}">
                    <a16:creationId xmlns:a16="http://schemas.microsoft.com/office/drawing/2014/main" id="{67F2873B-49AB-40EC-B2CC-D6CCE773B484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" name="Ovaal 34">
                <a:extLst>
                  <a:ext uri="{FF2B5EF4-FFF2-40B4-BE49-F238E27FC236}">
                    <a16:creationId xmlns:a16="http://schemas.microsoft.com/office/drawing/2014/main" id="{FD33241F-9815-4F50-8FE7-D3D08BCF2E2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" name="Ovaal 35">
                <a:extLst>
                  <a:ext uri="{FF2B5EF4-FFF2-40B4-BE49-F238E27FC236}">
                    <a16:creationId xmlns:a16="http://schemas.microsoft.com/office/drawing/2014/main" id="{A2F32B71-EF9D-4308-853E-4988084162DB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7" name="Ovaal 36">
                <a:extLst>
                  <a:ext uri="{FF2B5EF4-FFF2-40B4-BE49-F238E27FC236}">
                    <a16:creationId xmlns:a16="http://schemas.microsoft.com/office/drawing/2014/main" id="{63EB8C1D-1D8E-4F35-9B40-E5DAF62D944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21" name="Groep 20">
              <a:extLst>
                <a:ext uri="{FF2B5EF4-FFF2-40B4-BE49-F238E27FC236}">
                  <a16:creationId xmlns:a16="http://schemas.microsoft.com/office/drawing/2014/main" id="{2470622C-C4C8-42E3-8829-0E4281503F78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28" name="Rechthoek 27">
                <a:extLst>
                  <a:ext uri="{FF2B5EF4-FFF2-40B4-BE49-F238E27FC236}">
                    <a16:creationId xmlns:a16="http://schemas.microsoft.com/office/drawing/2014/main" id="{89166728-9ABD-4751-8AAB-E51F800EFD1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9" name="Vrije vorm 38">
                <a:extLst>
                  <a:ext uri="{FF2B5EF4-FFF2-40B4-BE49-F238E27FC236}">
                    <a16:creationId xmlns:a16="http://schemas.microsoft.com/office/drawing/2014/main" id="{2E1D7BEE-865E-4012-8E02-D3869BD5C5AD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0" name="Ovaal 29">
                <a:extLst>
                  <a:ext uri="{FF2B5EF4-FFF2-40B4-BE49-F238E27FC236}">
                    <a16:creationId xmlns:a16="http://schemas.microsoft.com/office/drawing/2014/main" id="{C1360136-8103-47CE-AA75-7740DDF95B9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1" name="Ovaal 30">
                <a:extLst>
                  <a:ext uri="{FF2B5EF4-FFF2-40B4-BE49-F238E27FC236}">
                    <a16:creationId xmlns:a16="http://schemas.microsoft.com/office/drawing/2014/main" id="{FC4A552B-85FE-42A6-B7F5-1DD0D0E14CD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" name="Ovaal 31">
                <a:extLst>
                  <a:ext uri="{FF2B5EF4-FFF2-40B4-BE49-F238E27FC236}">
                    <a16:creationId xmlns:a16="http://schemas.microsoft.com/office/drawing/2014/main" id="{FBDECCDE-8F3E-4B04-8B46-31D8CBA3856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22" name="Groep 21">
              <a:extLst>
                <a:ext uri="{FF2B5EF4-FFF2-40B4-BE49-F238E27FC236}">
                  <a16:creationId xmlns:a16="http://schemas.microsoft.com/office/drawing/2014/main" id="{D7AAF193-6CA6-4A3E-9848-B4F35886C792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23" name="Rechthoek 22">
                <a:extLst>
                  <a:ext uri="{FF2B5EF4-FFF2-40B4-BE49-F238E27FC236}">
                    <a16:creationId xmlns:a16="http://schemas.microsoft.com/office/drawing/2014/main" id="{125032DF-FAAC-4B37-83FD-5169B3D14B7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4" name="Vrije vorm 38">
                <a:extLst>
                  <a:ext uri="{FF2B5EF4-FFF2-40B4-BE49-F238E27FC236}">
                    <a16:creationId xmlns:a16="http://schemas.microsoft.com/office/drawing/2014/main" id="{CC85EA79-2936-4AD6-98A8-49A70C0CC827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5" name="Ovaal 24">
                <a:extLst>
                  <a:ext uri="{FF2B5EF4-FFF2-40B4-BE49-F238E27FC236}">
                    <a16:creationId xmlns:a16="http://schemas.microsoft.com/office/drawing/2014/main" id="{FED806F0-87EB-4ADB-AED2-0EA5201AEE3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6" name="Ovaal 25">
                <a:extLst>
                  <a:ext uri="{FF2B5EF4-FFF2-40B4-BE49-F238E27FC236}">
                    <a16:creationId xmlns:a16="http://schemas.microsoft.com/office/drawing/2014/main" id="{6F093805-148C-4F8B-A236-81FC3337AA1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7" name="Ovaal 26">
                <a:extLst>
                  <a:ext uri="{FF2B5EF4-FFF2-40B4-BE49-F238E27FC236}">
                    <a16:creationId xmlns:a16="http://schemas.microsoft.com/office/drawing/2014/main" id="{FF9A7F0C-E62A-42C6-8F68-0069C7AE2D3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0" name="Groep 9">
            <a:extLst>
              <a:ext uri="{FF2B5EF4-FFF2-40B4-BE49-F238E27FC236}">
                <a16:creationId xmlns:a16="http://schemas.microsoft.com/office/drawing/2014/main" id="{9E509F4F-A324-4715-8627-B472F3AF8046}"/>
              </a:ext>
            </a:extLst>
          </xdr:cNvPr>
          <xdr:cNvGrpSpPr/>
        </xdr:nvGrpSpPr>
        <xdr:grpSpPr>
          <a:xfrm rot="21322231">
            <a:off x="5961535" y="580533"/>
            <a:ext cx="461738" cy="296164"/>
            <a:chOff x="6813550" y="3471863"/>
            <a:chExt cx="461963" cy="296862"/>
          </a:xfrm>
        </xdr:grpSpPr>
        <xdr:sp macro="" textlink="">
          <xdr:nvSpPr>
            <xdr:cNvPr id="11" name="Vrije vorm 22">
              <a:extLst>
                <a:ext uri="{FF2B5EF4-FFF2-40B4-BE49-F238E27FC236}">
                  <a16:creationId xmlns:a16="http://schemas.microsoft.com/office/drawing/2014/main" id="{A2DF8CCC-D57A-4D63-B3D3-6590B2F357EF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Rechthoek 11">
              <a:extLst>
                <a:ext uri="{FF2B5EF4-FFF2-40B4-BE49-F238E27FC236}">
                  <a16:creationId xmlns:a16="http://schemas.microsoft.com/office/drawing/2014/main" id="{C2A15712-1C59-414C-9BB9-94DEA3E531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Vrije vorm 24">
              <a:extLst>
                <a:ext uri="{FF2B5EF4-FFF2-40B4-BE49-F238E27FC236}">
                  <a16:creationId xmlns:a16="http://schemas.microsoft.com/office/drawing/2014/main" id="{6311CE4B-A2B0-4F86-AAE0-8190A7CED687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7" name="Groep 6">
            <a:extLst>
              <a:ext uri="{FF2B5EF4-FFF2-40B4-BE49-F238E27FC236}">
                <a16:creationId xmlns:a16="http://schemas.microsoft.com/office/drawing/2014/main" id="{C23BC322-5C79-47B1-99C0-9FF4304A6A4D}"/>
              </a:ext>
            </a:extLst>
          </xdr:cNvPr>
          <xdr:cNvGrpSpPr>
            <a:grpSpLocks noChangeAspect="1"/>
          </xdr:cNvGrpSpPr>
        </xdr:nvGrpSpPr>
        <xdr:grpSpPr>
          <a:xfrm rot="523319">
            <a:off x="5575515" y="278025"/>
            <a:ext cx="432425" cy="624905"/>
            <a:chOff x="919862" y="0"/>
            <a:chExt cx="809625" cy="1209675"/>
          </a:xfrm>
        </xdr:grpSpPr>
        <xdr:sp macro="" textlink="">
          <xdr:nvSpPr>
            <xdr:cNvPr id="38" name="Vrije vorm 5">
              <a:extLst>
                <a:ext uri="{FF2B5EF4-FFF2-40B4-BE49-F238E27FC236}">
                  <a16:creationId xmlns:a16="http://schemas.microsoft.com/office/drawing/2014/main" id="{3888ECCC-4B7E-474E-86CB-FC7832597DEB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9" name="Vrije vorm 6">
              <a:extLst>
                <a:ext uri="{FF2B5EF4-FFF2-40B4-BE49-F238E27FC236}">
                  <a16:creationId xmlns:a16="http://schemas.microsoft.com/office/drawing/2014/main" id="{FE741457-E386-43DA-BFA7-2F181FE3FAA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0" name="Vrije vorm 7">
              <a:extLst>
                <a:ext uri="{FF2B5EF4-FFF2-40B4-BE49-F238E27FC236}">
                  <a16:creationId xmlns:a16="http://schemas.microsoft.com/office/drawing/2014/main" id="{299E34AC-E063-4BF3-8F70-316B3C9C49BD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1" name="Vrije vorm 8">
              <a:extLst>
                <a:ext uri="{FF2B5EF4-FFF2-40B4-BE49-F238E27FC236}">
                  <a16:creationId xmlns:a16="http://schemas.microsoft.com/office/drawing/2014/main" id="{460274A4-DFB9-4A9D-AF47-6528C3207922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2" name="Vrije vorm 9">
              <a:extLst>
                <a:ext uri="{FF2B5EF4-FFF2-40B4-BE49-F238E27FC236}">
                  <a16:creationId xmlns:a16="http://schemas.microsoft.com/office/drawing/2014/main" id="{10CA8041-5EC3-404B-BBD1-CDD895E4C3DD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3" name="Vrije vorm 10">
              <a:extLst>
                <a:ext uri="{FF2B5EF4-FFF2-40B4-BE49-F238E27FC236}">
                  <a16:creationId xmlns:a16="http://schemas.microsoft.com/office/drawing/2014/main" id="{D9836B41-3445-4BEF-BC32-BACF7F600DA7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4" name="Vrije vorm 11">
              <a:extLst>
                <a:ext uri="{FF2B5EF4-FFF2-40B4-BE49-F238E27FC236}">
                  <a16:creationId xmlns:a16="http://schemas.microsoft.com/office/drawing/2014/main" id="{A572545D-DB40-4159-BC70-22B130056335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5" name="Vrije vorm 12">
              <a:extLst>
                <a:ext uri="{FF2B5EF4-FFF2-40B4-BE49-F238E27FC236}">
                  <a16:creationId xmlns:a16="http://schemas.microsoft.com/office/drawing/2014/main" id="{29BC03A4-770B-4CBC-A467-B0D538E14DC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6" name="Vrije vorm 13">
              <a:extLst>
                <a:ext uri="{FF2B5EF4-FFF2-40B4-BE49-F238E27FC236}">
                  <a16:creationId xmlns:a16="http://schemas.microsoft.com/office/drawing/2014/main" id="{C35510E8-9784-419B-AB76-468B7093BC7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7" name="Vrije vorm 14">
              <a:extLst>
                <a:ext uri="{FF2B5EF4-FFF2-40B4-BE49-F238E27FC236}">
                  <a16:creationId xmlns:a16="http://schemas.microsoft.com/office/drawing/2014/main" id="{B1C6CAAC-BFCE-4DA4-A802-8F16D43678B8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8" name="Vrije vorm 15">
              <a:extLst>
                <a:ext uri="{FF2B5EF4-FFF2-40B4-BE49-F238E27FC236}">
                  <a16:creationId xmlns:a16="http://schemas.microsoft.com/office/drawing/2014/main" id="{93771F38-F582-4D10-9B22-937CCA57BFA2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9" name="Vrije vorm 16">
              <a:extLst>
                <a:ext uri="{FF2B5EF4-FFF2-40B4-BE49-F238E27FC236}">
                  <a16:creationId xmlns:a16="http://schemas.microsoft.com/office/drawing/2014/main" id="{D5F16A6D-20E8-4393-98C1-A182DF454A24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50" name="Vrije vorm 17">
              <a:extLst>
                <a:ext uri="{FF2B5EF4-FFF2-40B4-BE49-F238E27FC236}">
                  <a16:creationId xmlns:a16="http://schemas.microsoft.com/office/drawing/2014/main" id="{B9F1DAEE-B345-4765-9D7C-400445B03DD1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sregister" displayName="Kasregister" ref="B8:H15" totalsRowCount="1" headerRowDxfId="16" dataDxfId="15" totalsRowDxfId="14">
  <autoFilter ref="B8:H14" xr:uid="{00000000-0009-0000-0100-000001000000}"/>
  <tableColumns count="7">
    <tableColumn id="1" xr3:uid="{00000000-0010-0000-0000-000001000000}" name="Cheque/code" totalsRowLabel="Totaal" dataDxfId="13" totalsRowDxfId="6" dataCellStyle="Chequecode"/>
    <tableColumn id="7" xr3:uid="{00000000-0010-0000-0000-000007000000}" name="Datum" dataDxfId="12" totalsRowDxfId="5" dataCellStyle="Datum"/>
    <tableColumn id="3" xr3:uid="{00000000-0010-0000-0000-000003000000}" name="Transactie" totalsRowFunction="custom" dataDxfId="11" totalsRowDxfId="4">
      <totalsRowFormula>CONCATENATE("Aantal transacties: ",SUBTOTAL(103,Kasregister[Transactie]))</totalsRowFormula>
    </tableColumn>
    <tableColumn id="8" xr3:uid="{00000000-0010-0000-0000-000008000000}" name="Beschrijving" dataDxfId="10" totalsRowDxfId="3"/>
    <tableColumn id="4" xr3:uid="{00000000-0010-0000-0000-000004000000}" name="Opname" totalsRowFunction="sum" dataDxfId="9" totalsRowDxfId="2"/>
    <tableColumn id="5" xr3:uid="{00000000-0010-0000-0000-000005000000}" name="Storting" totalsRowFunction="sum" dataDxfId="8" totalsRowDxfId="1"/>
    <tableColumn id="6" xr3:uid="{00000000-0010-0000-0000-000006000000}" name="Saldo" totalsRowFunction="custom" dataDxfId="7" totalsRowDxfId="0">
      <calculatedColumnFormula>IFERROR(IF(ISBLANK(Kasregister[[#This Row],[Opname]]),H8+Kasregister[[#This Row],[Storting]],H8-Kasregister[[#This Row],[Opname]]), "")</calculatedColumnFormula>
      <totalsRowFormula>Kasregister[[#Totals],[Storting]]-Kasregister[[#Totals],[Opname]]</totalsRowFormula>
    </tableColumn>
  </tableColumns>
  <tableStyleInfo name="Kasregister" showFirstColumn="0" showLastColumn="0" showRowStripes="1" showColumnStripes="0"/>
  <extLst>
    <ext xmlns:x14="http://schemas.microsoft.com/office/spreadsheetml/2009/9/main" uri="{504A1905-F514-4f6f-8877-14C23A59335A}">
      <x14:table altTextSummary="Tabel met chequenummer of -code, datum, transactie, beschrijving, opname en storting. Saldo wordt automatisch berekend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5"/>
  <sheetViews>
    <sheetView showGridLines="0" tabSelected="1" zoomScaleNormal="100" zoomScalePageLayoutView="70" workbookViewId="0"/>
  </sheetViews>
  <sheetFormatPr defaultRowHeight="30" customHeight="1" x14ac:dyDescent="0.2"/>
  <cols>
    <col min="1" max="1" width="2.625" customWidth="1"/>
    <col min="2" max="2" width="17" customWidth="1"/>
    <col min="3" max="3" width="18.125" customWidth="1"/>
    <col min="4" max="4" width="34.125" bestFit="1" customWidth="1"/>
    <col min="5" max="5" width="32.25" customWidth="1"/>
    <col min="6" max="7" width="18.625" customWidth="1"/>
    <col min="8" max="8" width="22.125" customWidth="1"/>
    <col min="9" max="9" width="2.625" customWidth="1"/>
  </cols>
  <sheetData>
    <row r="1" spans="2:8" ht="82.5" customHeight="1" x14ac:dyDescent="0.2">
      <c r="B1" s="1"/>
    </row>
    <row r="2" spans="2:8" ht="16.5" customHeight="1" x14ac:dyDescent="0.2">
      <c r="B2" s="1"/>
    </row>
    <row r="3" spans="2:8" ht="18.75" customHeight="1" x14ac:dyDescent="0.2">
      <c r="B3" s="9" t="s">
        <v>0</v>
      </c>
      <c r="C3" s="9"/>
      <c r="D3" s="9"/>
      <c r="H3" s="11" t="s">
        <v>27</v>
      </c>
    </row>
    <row r="4" spans="2:8" ht="21" customHeight="1" x14ac:dyDescent="0.2">
      <c r="B4" s="17" t="s">
        <v>1</v>
      </c>
      <c r="C4" s="17"/>
      <c r="D4" s="8" t="s">
        <v>11</v>
      </c>
      <c r="H4" s="10">
        <f>CURRENT_BALANCE</f>
        <v>3311</v>
      </c>
    </row>
    <row r="5" spans="2:8" ht="15" customHeight="1" x14ac:dyDescent="0.2">
      <c r="B5" s="17" t="s">
        <v>2</v>
      </c>
      <c r="C5" s="17"/>
      <c r="D5" s="8" t="s">
        <v>12</v>
      </c>
    </row>
    <row r="6" spans="2:8" ht="15" customHeight="1" x14ac:dyDescent="0.2">
      <c r="B6" s="17" t="s">
        <v>3</v>
      </c>
      <c r="C6" s="17"/>
      <c r="D6" s="8" t="s">
        <v>13</v>
      </c>
    </row>
    <row r="7" spans="2:8" ht="15" customHeight="1" x14ac:dyDescent="0.2"/>
    <row r="8" spans="2:8" ht="30" customHeight="1" x14ac:dyDescent="0.2">
      <c r="B8" s="2" t="s">
        <v>4</v>
      </c>
      <c r="C8" s="2" t="s">
        <v>10</v>
      </c>
      <c r="D8" s="2" t="s">
        <v>14</v>
      </c>
      <c r="E8" s="2" t="s">
        <v>20</v>
      </c>
      <c r="F8" s="2" t="s">
        <v>25</v>
      </c>
      <c r="G8" s="2" t="s">
        <v>26</v>
      </c>
      <c r="H8" s="2" t="s">
        <v>28</v>
      </c>
    </row>
    <row r="9" spans="2:8" ht="30" customHeight="1" x14ac:dyDescent="0.2">
      <c r="B9" s="5"/>
      <c r="C9" s="12">
        <f ca="1">TODAY()-19</f>
        <v>43597</v>
      </c>
      <c r="D9" s="6" t="s">
        <v>15</v>
      </c>
      <c r="E9" s="6" t="s">
        <v>21</v>
      </c>
      <c r="F9" s="14"/>
      <c r="G9" s="14">
        <v>2000</v>
      </c>
      <c r="H9" s="14">
        <f>IFERROR(Kasregister[[#This Row],[Storting]], "")</f>
        <v>2000</v>
      </c>
    </row>
    <row r="10" spans="2:8" ht="30" customHeight="1" x14ac:dyDescent="0.2">
      <c r="B10" s="5">
        <v>1001</v>
      </c>
      <c r="C10" s="12">
        <f ca="1">TODAY()-11</f>
        <v>43605</v>
      </c>
      <c r="D10" s="6" t="s">
        <v>16</v>
      </c>
      <c r="E10" s="6" t="s">
        <v>22</v>
      </c>
      <c r="F10" s="14">
        <v>100</v>
      </c>
      <c r="G10" s="14"/>
      <c r="H10" s="14">
        <f>IFERROR(IF(ISBLANK(Kasregister[[#This Row],[Opname]]),H9+Kasregister[[#This Row],[Storting]],H9-Kasregister[[#This Row],[Opname]]), "")</f>
        <v>1900</v>
      </c>
    </row>
    <row r="11" spans="2:8" ht="30" customHeight="1" x14ac:dyDescent="0.2">
      <c r="B11" s="5" t="s">
        <v>5</v>
      </c>
      <c r="C11" s="12">
        <f ca="1">TODAY()-11</f>
        <v>43605</v>
      </c>
      <c r="D11" s="6" t="s">
        <v>17</v>
      </c>
      <c r="E11" s="6"/>
      <c r="F11" s="14"/>
      <c r="G11" s="14">
        <v>1500</v>
      </c>
      <c r="H11" s="14">
        <f>IFERROR(IF(ISBLANK(Kasregister[[#This Row],[Opname]]),H10+Kasregister[[#This Row],[Storting]],H10-Kasregister[[#This Row],[Opname]]), "")</f>
        <v>3400</v>
      </c>
    </row>
    <row r="12" spans="2:8" ht="30" customHeight="1" x14ac:dyDescent="0.2">
      <c r="B12" s="5" t="s">
        <v>6</v>
      </c>
      <c r="C12" s="12">
        <f ca="1">TODAY()-8</f>
        <v>43608</v>
      </c>
      <c r="D12" s="6" t="s">
        <v>18</v>
      </c>
      <c r="E12" s="6" t="s">
        <v>23</v>
      </c>
      <c r="F12" s="14">
        <v>16</v>
      </c>
      <c r="G12" s="14"/>
      <c r="H12" s="14">
        <f>IFERROR(IF(ISBLANK(Kasregister[[#This Row],[Opname]]),H11+Kasregister[[#This Row],[Storting]],H11-Kasregister[[#This Row],[Opname]]), "")</f>
        <v>3384</v>
      </c>
    </row>
    <row r="13" spans="2:8" ht="30" customHeight="1" x14ac:dyDescent="0.2">
      <c r="B13" s="5" t="s">
        <v>7</v>
      </c>
      <c r="C13" s="12">
        <f ca="1">TODAY()-5</f>
        <v>43611</v>
      </c>
      <c r="D13" s="6"/>
      <c r="E13" s="6" t="s">
        <v>24</v>
      </c>
      <c r="F13" s="14">
        <v>50</v>
      </c>
      <c r="G13" s="14"/>
      <c r="H13" s="14">
        <f>IFERROR(IF(ISBLANK(Kasregister[[#This Row],[Opname]]),H12+Kasregister[[#This Row],[Storting]],H12-Kasregister[[#This Row],[Opname]]), "")</f>
        <v>3334</v>
      </c>
    </row>
    <row r="14" spans="2:8" ht="30" customHeight="1" x14ac:dyDescent="0.2">
      <c r="B14" s="7" t="s">
        <v>8</v>
      </c>
      <c r="C14" s="13">
        <f ca="1">TODAY()</f>
        <v>43616</v>
      </c>
      <c r="D14" s="6" t="s">
        <v>19</v>
      </c>
      <c r="E14" s="6"/>
      <c r="F14" s="15">
        <v>23</v>
      </c>
      <c r="G14" s="15"/>
      <c r="H14" s="15">
        <f>IFERROR(IF(ISBLANK(Kasregister[[#This Row],[Opname]]),H13+Kasregister[[#This Row],[Storting]],H13-Kasregister[[#This Row],[Opname]]), "")</f>
        <v>3311</v>
      </c>
    </row>
    <row r="15" spans="2:8" ht="30" customHeight="1" x14ac:dyDescent="0.2">
      <c r="B15" s="3" t="s">
        <v>9</v>
      </c>
      <c r="C15" s="4"/>
      <c r="D15" s="4" t="str">
        <f>CONCATENATE("Aantal transacties: ",SUBTOTAL(103,Kasregister[Transactie]))</f>
        <v>Aantal transacties: 5</v>
      </c>
      <c r="E15" s="4"/>
      <c r="F15" s="16">
        <f>SUBTOTAL(109,Kasregister[Opname])</f>
        <v>189</v>
      </c>
      <c r="G15" s="16">
        <f>SUBTOTAL(109,Kasregister[Storting])</f>
        <v>3500</v>
      </c>
      <c r="H15" s="16">
        <f>Kasregister[[#Totals],[Storting]]-Kasregister[[#Totals],[Opname]]</f>
        <v>3311</v>
      </c>
    </row>
  </sheetData>
  <mergeCells count="3">
    <mergeCell ref="B4:C4"/>
    <mergeCell ref="B5:C5"/>
    <mergeCell ref="B6:C6"/>
  </mergeCells>
  <conditionalFormatting sqref="F9:G14">
    <cfRule type="expression" dxfId="17" priority="2">
      <formula>AND($F9&gt;0,$G9&gt;0)</formula>
    </cfRule>
  </conditionalFormatting>
  <dataValidations count="14">
    <dataValidation allowBlank="1" showInputMessage="1" sqref="B9:B14" xr:uid="{00000000-0002-0000-0000-000000000000}"/>
    <dataValidation allowBlank="1" showInputMessage="1" showErrorMessage="1" prompt="Maak een kasregister met transactiecodes in dit werkblad. Voer de details van de kas in de CheckRegister-tabel in. Huidig saldo wordt automatisch berekend in cel H3" sqref="A2" xr:uid="{00000000-0002-0000-0000-000001000000}"/>
    <dataValidation allowBlank="1" showInputMessage="1" showErrorMessage="1" prompt="De titel van dit werkblad staat in deze cel" sqref="B1" xr:uid="{00000000-0002-0000-0000-000002000000}"/>
    <dataValidation allowBlank="1" showInputMessage="1" showErrorMessage="1" prompt="Transactiecodes staan in de cellen B3 t/m D5" sqref="B3" xr:uid="{00000000-0002-0000-0000-000003000000}"/>
    <dataValidation allowBlank="1" showInputMessage="1" showErrorMessage="1" prompt="Huidig saldo wordt automatisch berekend in de onderstaande cel" sqref="H3" xr:uid="{00000000-0002-0000-0000-000004000000}"/>
    <dataValidation allowBlank="1" showInputMessage="1" showErrorMessage="1" prompt="Huidig saldo wordt automatisch berekend in deze cel" sqref="H4" xr:uid="{00000000-0002-0000-0000-000005000000}"/>
    <dataValidation allowBlank="1" showInputMessage="1" showErrorMessage="1" prompt="Geef chequenummer of transactiecode op in deze kolom onder deze kop. Gebruik kopfilters om specifieke vermeldingen te zoeken" sqref="B8" xr:uid="{00000000-0002-0000-0000-000006000000}"/>
    <dataValidation allowBlank="1" showInputMessage="1" showErrorMessage="1" prompt="Voer in deze kolom onder deze kop de datum in" sqref="C8" xr:uid="{00000000-0002-0000-0000-000007000000}"/>
    <dataValidation allowBlank="1" showInputMessage="1" showErrorMessage="1" prompt="Voer in deze kolom onder deze koptekst de transactie in" sqref="D8" xr:uid="{00000000-0002-0000-0000-000008000000}"/>
    <dataValidation allowBlank="1" showInputMessage="1" showErrorMessage="1" prompt="Voer in deze kolom onder deze koptekst een beschrijving in" sqref="E8" xr:uid="{00000000-0002-0000-0000-000009000000}"/>
    <dataValidation allowBlank="1" showInputMessage="1" showErrorMessage="1" prompt="Voer in deze kolom onder deze koptekst het opnamebedrag in" sqref="F8" xr:uid="{00000000-0002-0000-0000-00000A000000}"/>
    <dataValidation allowBlank="1" showInputMessage="1" showErrorMessage="1" prompt="Voer in deze kolom onder deze kop het stortingsbedrag in" sqref="G8" xr:uid="{00000000-0002-0000-0000-00000B000000}"/>
    <dataValidation allowBlank="1" showInputMessage="1" showErrorMessage="1" prompt="Saldobedrag wordt automatisch berekend in deze kolom onder deze koptekst" sqref="H8" xr:uid="{00000000-0002-0000-0000-00000C000000}"/>
    <dataValidation allowBlank="1" showInputMessage="1" showErrorMessage="1" prompt="Maak een kasregister met transactiecodes in dit werkblad. Voer de details van de kas in de CheckRegister-tabel in. Huidig saldo wordt automatisch berekend in cel H4" sqref="A1" xr:uid="{00000000-0002-0000-0000-00000D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  <firstHeader>&amp;C&amp;"-,Pogrubiony"&amp;16&amp;K04+000Check Register</firstHeader>
  </headerFooter>
  <ignoredErrors>
    <ignoredError sqref="H9" calculatedColumn="1"/>
    <ignoredError sqref="H10:H14" emptyCellReference="1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DD37943-291D-469C-BE6D-48EB059EE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1DD39C-8EA4-49AD-851E-8B8167ACB6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47122-1ADE-42C0-B36B-3C288690187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Kasregister</vt:lpstr>
      <vt:lpstr>Kasregister!Afdruktitels</vt:lpstr>
      <vt:lpstr>ColumnTitle1</vt:lpstr>
      <vt:lpstr>ColumnTitleRegion1..H3.1</vt:lpstr>
      <vt:lpstr>CURRENT_BALANCE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2019-04-19T20:42:18Z</dcterms:created>
  <dcterms:modified xsi:type="dcterms:W3CDTF">2019-05-31T09:42:40Z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