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filterPrivacy="1" codeName="ThisWorkbook" autoCompressPictures="0"/>
  <xr:revisionPtr revIDLastSave="0" documentId="13_ncr:1_{77948100-06BF-4870-A2F0-33C0B35BA7A1}" xr6:coauthVersionLast="45" xr6:coauthVersionMax="45" xr10:uidLastSave="{00000000-0000-0000-0000-000000000000}"/>
  <bookViews>
    <workbookView xWindow="-120" yWindow="-120" windowWidth="29040" windowHeight="17640" tabRatio="788" xr2:uid="{00000000-000D-0000-FFFF-FFFF00000000}"/>
  </bookViews>
  <sheets>
    <sheet name="Januari" sheetId="14" r:id="rId1"/>
    <sheet name="Februari" sheetId="15" r:id="rId2"/>
    <sheet name="Maart" sheetId="16" r:id="rId3"/>
    <sheet name="April" sheetId="17" r:id="rId4"/>
    <sheet name="Mei" sheetId="18" r:id="rId5"/>
    <sheet name="Juni" sheetId="19" r:id="rId6"/>
    <sheet name="Juli" sheetId="20" r:id="rId7"/>
    <sheet name="Augustus" sheetId="21" r:id="rId8"/>
    <sheet name="September" sheetId="22" r:id="rId9"/>
    <sheet name="Oktober" sheetId="23" r:id="rId10"/>
    <sheet name="November" sheetId="24" r:id="rId11"/>
    <sheet name="December" sheetId="25" r:id="rId12"/>
  </sheets>
  <definedNames>
    <definedName name="BeginVanDeWeek">Januari!$L$5</definedName>
    <definedName name="CalenderYear">Januari!$K$5</definedName>
    <definedName name="ColumnTitleRegion1..H12.1">Januari!$B$3</definedName>
    <definedName name="ColumnTitleRegion1..H12.10">Oktober!$B$3</definedName>
    <definedName name="ColumnTitleRegion1..H12.11">November!$B$3</definedName>
    <definedName name="ColumnTitleRegion1..H12.12">December!$B$3</definedName>
    <definedName name="ColumnTitleRegion1..H12.2">Februari!$B$3</definedName>
    <definedName name="ColumnTitleRegion1..H12.3">Maart!$B$3</definedName>
    <definedName name="ColumnTitleRegion1..H12.4">April!$B$3</definedName>
    <definedName name="ColumnTitleRegion1..H12.5">Mei!$B$3</definedName>
    <definedName name="ColumnTitleRegion1..H12.6">Juni!$B$3</definedName>
    <definedName name="ColumnTitleRegion1..H12.7">Juli!$B$3</definedName>
    <definedName name="ColumnTitleRegion1..H12.8">Augustus!$B$3</definedName>
    <definedName name="ColumnTitleRegion1..H12.9">September!$B$3</definedName>
    <definedName name="ColumnTitleRegion2..C14.1">Januari!$B$3</definedName>
    <definedName name="ColumnTitleRegion2..C14.10">Oktober!$B$3</definedName>
    <definedName name="ColumnTitleRegion2..C14.11">November!$B$3</definedName>
    <definedName name="ColumnTitleRegion2..C14.12">December!$B$3</definedName>
    <definedName name="ColumnTitleRegion2..C14.2">Februari!$B$3</definedName>
    <definedName name="ColumnTitleRegion2..C14.3">Maart!$B$3</definedName>
    <definedName name="ColumnTitleRegion2..C14.4">April!$B$3</definedName>
    <definedName name="ColumnTitleRegion2..C14.5">Mei!$B$3</definedName>
    <definedName name="ColumnTitleRegion2..C14.6">Juni!$B$3</definedName>
    <definedName name="ColumnTitleRegion2..C14.7">Juli!$B$3</definedName>
    <definedName name="ColumnTitleRegion2..C14.8">Augustus!$B$3</definedName>
    <definedName name="ColumnTitleRegion2..C14.9">September!$B$3</definedName>
    <definedName name="DaysAndWeeks">{0,1,2,3,4,5,6} + {0;1;2;3;4;5}*7</definedName>
    <definedName name="_xlnm.Print_Area" localSheetId="3">April!$A:$I</definedName>
    <definedName name="_xlnm.Print_Area" localSheetId="7">Augustus!$A:$I</definedName>
    <definedName name="_xlnm.Print_Area" localSheetId="11">December!$A:$I</definedName>
    <definedName name="_xlnm.Print_Area" localSheetId="1">Februari!$A:$I</definedName>
    <definedName name="_xlnm.Print_Area" localSheetId="0">Januari!$A:$I</definedName>
    <definedName name="_xlnm.Print_Area" localSheetId="6">Juli!$A:$I</definedName>
    <definedName name="_xlnm.Print_Area" localSheetId="5">Juni!$A:$I</definedName>
    <definedName name="_xlnm.Print_Area" localSheetId="2">Maart!$A:$I</definedName>
    <definedName name="_xlnm.Print_Area" localSheetId="4">Mei!$A:$I</definedName>
    <definedName name="_xlnm.Print_Area" localSheetId="10">November!$A:$I</definedName>
    <definedName name="_xlnm.Print_Area" localSheetId="9">Oktober!$A:$I</definedName>
    <definedName name="_xlnm.Print_Area" localSheetId="8">September!$A:$I</definedName>
    <definedName name="RowTitleRegion1..K3">Januari!$K$4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23" l="1"/>
  <c r="B2" i="21"/>
  <c r="B2" i="20"/>
  <c r="B2" i="19"/>
  <c r="B2" i="18"/>
  <c r="B2" i="16"/>
  <c r="B2" i="15"/>
  <c r="B2" i="14"/>
  <c r="B14" i="15"/>
  <c r="B14" i="15" a="1"/>
  <c r="C14" i="15" s="1"/>
  <c r="H12" i="15"/>
  <c r="F12" i="15"/>
  <c r="D12" i="15"/>
  <c r="B12" i="15"/>
  <c r="B12" i="15" a="1"/>
  <c r="G12" i="15" s="1"/>
  <c r="H10" i="15"/>
  <c r="F10" i="15"/>
  <c r="D10" i="15"/>
  <c r="B10" i="15"/>
  <c r="B10" i="15" a="1"/>
  <c r="G10" i="15" s="1"/>
  <c r="H8" i="15"/>
  <c r="F8" i="15"/>
  <c r="D8" i="15"/>
  <c r="B8" i="15"/>
  <c r="B8" i="15" a="1"/>
  <c r="G8" i="15" s="1"/>
  <c r="H6" i="15"/>
  <c r="F6" i="15"/>
  <c r="D6" i="15"/>
  <c r="B6" i="15"/>
  <c r="B6" i="15" a="1"/>
  <c r="G6" i="15" s="1"/>
  <c r="H4" i="15"/>
  <c r="F4" i="15"/>
  <c r="D4" i="15"/>
  <c r="B4" i="15"/>
  <c r="B4" i="15" a="1"/>
  <c r="G4" i="15" s="1"/>
  <c r="C14" i="16"/>
  <c r="B14" i="16" a="1"/>
  <c r="B14" i="16" s="1"/>
  <c r="G12" i="16"/>
  <c r="C12" i="16"/>
  <c r="B12" i="16" a="1"/>
  <c r="C10" i="16"/>
  <c r="B10" i="16" a="1"/>
  <c r="G10" i="16" s="1"/>
  <c r="B8" i="16" a="1"/>
  <c r="G8" i="16" s="1"/>
  <c r="B6" i="16" a="1"/>
  <c r="G6" i="16" s="1"/>
  <c r="B4" i="16" a="1"/>
  <c r="G4" i="16" s="1"/>
  <c r="B14" i="17"/>
  <c r="B14" i="17" a="1"/>
  <c r="C14" i="17" s="1"/>
  <c r="H12" i="17"/>
  <c r="F12" i="17"/>
  <c r="D12" i="17"/>
  <c r="B12" i="17"/>
  <c r="B12" i="17" a="1"/>
  <c r="G12" i="17" s="1"/>
  <c r="H10" i="17"/>
  <c r="F10" i="17"/>
  <c r="D10" i="17"/>
  <c r="B10" i="17"/>
  <c r="B10" i="17" a="1"/>
  <c r="G10" i="17" s="1"/>
  <c r="H8" i="17"/>
  <c r="F8" i="17"/>
  <c r="D8" i="17"/>
  <c r="B8" i="17"/>
  <c r="B8" i="17" a="1"/>
  <c r="G8" i="17" s="1"/>
  <c r="H6" i="17"/>
  <c r="F6" i="17"/>
  <c r="D6" i="17"/>
  <c r="B6" i="17"/>
  <c r="B6" i="17" a="1"/>
  <c r="G6" i="17" s="1"/>
  <c r="H4" i="17"/>
  <c r="F4" i="17"/>
  <c r="D4" i="17"/>
  <c r="B4" i="17"/>
  <c r="B4" i="17" a="1"/>
  <c r="G4" i="17" s="1"/>
  <c r="B14" i="18" a="1"/>
  <c r="B14" i="18" s="1"/>
  <c r="B12" i="18" a="1"/>
  <c r="B10" i="18" a="1"/>
  <c r="B8" i="18" a="1"/>
  <c r="B6" i="18" a="1"/>
  <c r="B4" i="18" a="1"/>
  <c r="B14" i="19"/>
  <c r="B14" i="19" a="1"/>
  <c r="C14" i="19" s="1"/>
  <c r="H12" i="19"/>
  <c r="F12" i="19"/>
  <c r="D12" i="19"/>
  <c r="B12" i="19"/>
  <c r="B12" i="19" a="1"/>
  <c r="G12" i="19" s="1"/>
  <c r="H10" i="19"/>
  <c r="F10" i="19"/>
  <c r="D10" i="19"/>
  <c r="B10" i="19"/>
  <c r="B10" i="19" a="1"/>
  <c r="G10" i="19" s="1"/>
  <c r="H8" i="19"/>
  <c r="F8" i="19"/>
  <c r="D8" i="19"/>
  <c r="B8" i="19"/>
  <c r="B8" i="19" a="1"/>
  <c r="G8" i="19" s="1"/>
  <c r="B6" i="19" a="1"/>
  <c r="G6" i="19" s="1"/>
  <c r="B4" i="19" a="1"/>
  <c r="H4" i="19" s="1"/>
  <c r="B14" i="20"/>
  <c r="B14" i="20" a="1"/>
  <c r="C14" i="20" s="1"/>
  <c r="H12" i="20"/>
  <c r="F12" i="20"/>
  <c r="D12" i="20"/>
  <c r="B12" i="20"/>
  <c r="B12" i="20" a="1"/>
  <c r="G12" i="20" s="1"/>
  <c r="H10" i="20"/>
  <c r="F10" i="20"/>
  <c r="D10" i="20"/>
  <c r="B10" i="20"/>
  <c r="B10" i="20" a="1"/>
  <c r="G10" i="20" s="1"/>
  <c r="H8" i="20"/>
  <c r="F8" i="20"/>
  <c r="D8" i="20"/>
  <c r="B8" i="20"/>
  <c r="B8" i="20" a="1"/>
  <c r="G8" i="20" s="1"/>
  <c r="H6" i="20"/>
  <c r="F6" i="20"/>
  <c r="D6" i="20"/>
  <c r="B6" i="20"/>
  <c r="B6" i="20" a="1"/>
  <c r="G6" i="20" s="1"/>
  <c r="H4" i="20"/>
  <c r="F4" i="20"/>
  <c r="D4" i="20"/>
  <c r="B4" i="20"/>
  <c r="B4" i="20" a="1"/>
  <c r="G4" i="20" s="1"/>
  <c r="B14" i="21" a="1"/>
  <c r="B14" i="21" s="1"/>
  <c r="B12" i="21" a="1"/>
  <c r="H12" i="21" s="1"/>
  <c r="B10" i="21" a="1"/>
  <c r="H10" i="21" s="1"/>
  <c r="B8" i="21" a="1"/>
  <c r="H8" i="21" s="1"/>
  <c r="B6" i="21" a="1"/>
  <c r="H6" i="21" s="1"/>
  <c r="B4" i="21" a="1"/>
  <c r="H4" i="21" s="1"/>
  <c r="B14" i="22"/>
  <c r="B14" i="22" a="1"/>
  <c r="C14" i="22" s="1"/>
  <c r="H12" i="22"/>
  <c r="F12" i="22"/>
  <c r="D12" i="22"/>
  <c r="B12" i="22"/>
  <c r="B12" i="22" a="1"/>
  <c r="G12" i="22" s="1"/>
  <c r="H10" i="22"/>
  <c r="F10" i="22"/>
  <c r="D10" i="22"/>
  <c r="B10" i="22"/>
  <c r="B10" i="22" a="1"/>
  <c r="G10" i="22" s="1"/>
  <c r="H8" i="22"/>
  <c r="F8" i="22"/>
  <c r="D8" i="22"/>
  <c r="B8" i="22"/>
  <c r="B8" i="22" a="1"/>
  <c r="G8" i="22" s="1"/>
  <c r="H6" i="22"/>
  <c r="F6" i="22"/>
  <c r="D6" i="22"/>
  <c r="B6" i="22"/>
  <c r="B6" i="22" a="1"/>
  <c r="G6" i="22" s="1"/>
  <c r="H4" i="22"/>
  <c r="F4" i="22"/>
  <c r="D4" i="22"/>
  <c r="B4" i="22"/>
  <c r="B4" i="22" a="1"/>
  <c r="G4" i="22" s="1"/>
  <c r="B14" i="23" a="1"/>
  <c r="B14" i="23" s="1"/>
  <c r="B12" i="23" a="1"/>
  <c r="H12" i="23" s="1"/>
  <c r="B10" i="23" a="1"/>
  <c r="H10" i="23" s="1"/>
  <c r="B8" i="23" a="1"/>
  <c r="H8" i="23" s="1"/>
  <c r="B6" i="23" a="1"/>
  <c r="H6" i="23" s="1"/>
  <c r="B4" i="23" a="1"/>
  <c r="H4" i="23" s="1"/>
  <c r="B14" i="24"/>
  <c r="B14" i="24" a="1"/>
  <c r="C14" i="24" s="1"/>
  <c r="H12" i="24"/>
  <c r="F12" i="24"/>
  <c r="D12" i="24"/>
  <c r="B12" i="24"/>
  <c r="B12" i="24" a="1"/>
  <c r="G12" i="24" s="1"/>
  <c r="H10" i="24"/>
  <c r="F10" i="24"/>
  <c r="D10" i="24"/>
  <c r="B10" i="24"/>
  <c r="B10" i="24" a="1"/>
  <c r="G10" i="24" s="1"/>
  <c r="H8" i="24"/>
  <c r="F8" i="24"/>
  <c r="D8" i="24"/>
  <c r="B8" i="24"/>
  <c r="B8" i="24" a="1"/>
  <c r="G8" i="24" s="1"/>
  <c r="H6" i="24"/>
  <c r="F6" i="24"/>
  <c r="D6" i="24"/>
  <c r="B6" i="24"/>
  <c r="B6" i="24" a="1"/>
  <c r="G6" i="24" s="1"/>
  <c r="H4" i="24"/>
  <c r="F4" i="24"/>
  <c r="D4" i="24"/>
  <c r="B4" i="24"/>
  <c r="B4" i="24" a="1"/>
  <c r="G4" i="24" s="1"/>
  <c r="B14" i="25" a="1"/>
  <c r="B14" i="25" s="1"/>
  <c r="B12" i="25" a="1"/>
  <c r="H12" i="25" s="1"/>
  <c r="B10" i="25" a="1"/>
  <c r="H10" i="25" s="1"/>
  <c r="B8" i="25" a="1"/>
  <c r="H8" i="25" s="1"/>
  <c r="B6" i="25" a="1"/>
  <c r="H6" i="25" s="1"/>
  <c r="B4" i="25" a="1"/>
  <c r="H4" i="25" s="1"/>
  <c r="B14" i="14"/>
  <c r="B14" i="14" a="1"/>
  <c r="C14" i="14" s="1"/>
  <c r="H12" i="14"/>
  <c r="F12" i="14"/>
  <c r="D12" i="14"/>
  <c r="B12" i="14"/>
  <c r="B12" i="14" a="1"/>
  <c r="G12" i="14" s="1"/>
  <c r="H10" i="14"/>
  <c r="F10" i="14"/>
  <c r="D10" i="14"/>
  <c r="B10" i="14"/>
  <c r="B10" i="14" a="1"/>
  <c r="G10" i="14" s="1"/>
  <c r="H8" i="14"/>
  <c r="F8" i="14"/>
  <c r="D8" i="14"/>
  <c r="B8" i="14"/>
  <c r="B8" i="14" a="1"/>
  <c r="G8" i="14" s="1"/>
  <c r="H6" i="14"/>
  <c r="F6" i="14"/>
  <c r="D6" i="14"/>
  <c r="B6" i="14"/>
  <c r="B6" i="14" a="1"/>
  <c r="G6" i="14" s="1"/>
  <c r="H4" i="14"/>
  <c r="F4" i="14"/>
  <c r="D4" i="14"/>
  <c r="B4" i="14"/>
  <c r="B4" i="14" a="1"/>
  <c r="G4" i="14" s="1"/>
  <c r="E4" i="25" l="1"/>
  <c r="G4" i="25"/>
  <c r="C6" i="25"/>
  <c r="E6" i="25"/>
  <c r="G6" i="25"/>
  <c r="C8" i="25"/>
  <c r="E8" i="25"/>
  <c r="G8" i="25"/>
  <c r="C10" i="25"/>
  <c r="E10" i="25"/>
  <c r="G10" i="25"/>
  <c r="C12" i="25"/>
  <c r="E12" i="25"/>
  <c r="G12" i="25"/>
  <c r="C14" i="25"/>
  <c r="C4" i="23"/>
  <c r="C3" i="23" s="1"/>
  <c r="E4" i="23"/>
  <c r="G4" i="23"/>
  <c r="C6" i="23"/>
  <c r="E6" i="23"/>
  <c r="G6" i="23"/>
  <c r="C8" i="23"/>
  <c r="E8" i="23"/>
  <c r="G8" i="23"/>
  <c r="C10" i="23"/>
  <c r="E10" i="23"/>
  <c r="G10" i="23"/>
  <c r="C12" i="23"/>
  <c r="E12" i="23"/>
  <c r="G12" i="23"/>
  <c r="C14" i="23"/>
  <c r="C4" i="21"/>
  <c r="C3" i="21" s="1"/>
  <c r="E4" i="21"/>
  <c r="G4" i="21"/>
  <c r="C6" i="21"/>
  <c r="E6" i="21"/>
  <c r="G6" i="21"/>
  <c r="C8" i="21"/>
  <c r="E8" i="21"/>
  <c r="G8" i="21"/>
  <c r="C10" i="21"/>
  <c r="E10" i="21"/>
  <c r="G10" i="21"/>
  <c r="C12" i="21"/>
  <c r="E12" i="21"/>
  <c r="G12" i="21"/>
  <c r="C14" i="21"/>
  <c r="C4" i="19"/>
  <c r="C3" i="19" s="1"/>
  <c r="E4" i="19"/>
  <c r="G4" i="19"/>
  <c r="C6" i="19"/>
  <c r="E6" i="19"/>
  <c r="H6" i="19"/>
  <c r="H4" i="18"/>
  <c r="F4" i="18"/>
  <c r="D4" i="18"/>
  <c r="B4" i="18"/>
  <c r="E4" i="18"/>
  <c r="H6" i="18"/>
  <c r="F6" i="18"/>
  <c r="D6" i="18"/>
  <c r="B6" i="18"/>
  <c r="E6" i="18"/>
  <c r="H8" i="18"/>
  <c r="F8" i="18"/>
  <c r="D8" i="18"/>
  <c r="B8" i="18"/>
  <c r="E8" i="18"/>
  <c r="H10" i="18"/>
  <c r="F10" i="18"/>
  <c r="D10" i="18"/>
  <c r="B10" i="18"/>
  <c r="E10" i="18"/>
  <c r="H12" i="18"/>
  <c r="F12" i="18"/>
  <c r="D12" i="18"/>
  <c r="B12" i="18"/>
  <c r="E12" i="18"/>
  <c r="C4" i="16"/>
  <c r="C3" i="16" s="1"/>
  <c r="C6" i="16"/>
  <c r="C8" i="16"/>
  <c r="C4" i="25"/>
  <c r="C3" i="25" s="1"/>
  <c r="C4" i="14"/>
  <c r="C3" i="14" s="1"/>
  <c r="E4" i="14"/>
  <c r="C6" i="14"/>
  <c r="E6" i="14"/>
  <c r="C8" i="14"/>
  <c r="E8" i="14"/>
  <c r="C10" i="14"/>
  <c r="E10" i="14"/>
  <c r="C12" i="14"/>
  <c r="E12" i="14"/>
  <c r="B4" i="25"/>
  <c r="D4" i="25"/>
  <c r="F4" i="25"/>
  <c r="B6" i="25"/>
  <c r="D6" i="25"/>
  <c r="F6" i="25"/>
  <c r="B8" i="25"/>
  <c r="D8" i="25"/>
  <c r="F8" i="25"/>
  <c r="B10" i="25"/>
  <c r="D10" i="25"/>
  <c r="F10" i="25"/>
  <c r="B12" i="25"/>
  <c r="D12" i="25"/>
  <c r="F12" i="25"/>
  <c r="C4" i="24"/>
  <c r="C3" i="24" s="1"/>
  <c r="E4" i="24"/>
  <c r="C6" i="24"/>
  <c r="E6" i="24"/>
  <c r="C8" i="24"/>
  <c r="E8" i="24"/>
  <c r="C10" i="24"/>
  <c r="E10" i="24"/>
  <c r="C12" i="24"/>
  <c r="E12" i="24"/>
  <c r="B4" i="23"/>
  <c r="D4" i="23"/>
  <c r="F4" i="23"/>
  <c r="B6" i="23"/>
  <c r="D6" i="23"/>
  <c r="F6" i="23"/>
  <c r="B8" i="23"/>
  <c r="D8" i="23"/>
  <c r="F8" i="23"/>
  <c r="B10" i="23"/>
  <c r="D10" i="23"/>
  <c r="F10" i="23"/>
  <c r="B12" i="23"/>
  <c r="D12" i="23"/>
  <c r="F12" i="23"/>
  <c r="C4" i="22"/>
  <c r="C3" i="22" s="1"/>
  <c r="E4" i="22"/>
  <c r="C6" i="22"/>
  <c r="E6" i="22"/>
  <c r="C8" i="22"/>
  <c r="E8" i="22"/>
  <c r="C10" i="22"/>
  <c r="E10" i="22"/>
  <c r="C12" i="22"/>
  <c r="E12" i="22"/>
  <c r="B4" i="21"/>
  <c r="D4" i="21"/>
  <c r="F4" i="21"/>
  <c r="B6" i="21"/>
  <c r="D6" i="21"/>
  <c r="F6" i="21"/>
  <c r="B8" i="21"/>
  <c r="D8" i="21"/>
  <c r="F8" i="21"/>
  <c r="B10" i="21"/>
  <c r="D10" i="21"/>
  <c r="F10" i="21"/>
  <c r="B12" i="21"/>
  <c r="D12" i="21"/>
  <c r="F12" i="21"/>
  <c r="C4" i="20"/>
  <c r="C3" i="20" s="1"/>
  <c r="E4" i="20"/>
  <c r="C6" i="20"/>
  <c r="E6" i="20"/>
  <c r="C8" i="20"/>
  <c r="E8" i="20"/>
  <c r="C10" i="20"/>
  <c r="E10" i="20"/>
  <c r="C12" i="20"/>
  <c r="E12" i="20"/>
  <c r="B4" i="19"/>
  <c r="D4" i="19"/>
  <c r="F4" i="19"/>
  <c r="B6" i="19"/>
  <c r="D6" i="19"/>
  <c r="F6" i="19"/>
  <c r="C4" i="18"/>
  <c r="C3" i="18" s="1"/>
  <c r="G4" i="18"/>
  <c r="C6" i="18"/>
  <c r="G6" i="18"/>
  <c r="C8" i="18"/>
  <c r="G8" i="18"/>
  <c r="C10" i="18"/>
  <c r="G10" i="18"/>
  <c r="C12" i="18"/>
  <c r="G12" i="18"/>
  <c r="C14" i="18"/>
  <c r="H4" i="16"/>
  <c r="F4" i="16"/>
  <c r="D4" i="16"/>
  <c r="B4" i="16"/>
  <c r="E4" i="16"/>
  <c r="H6" i="16"/>
  <c r="F6" i="16"/>
  <c r="D6" i="16"/>
  <c r="B6" i="16"/>
  <c r="E6" i="16"/>
  <c r="H8" i="16"/>
  <c r="F8" i="16"/>
  <c r="D8" i="16"/>
  <c r="B8" i="16"/>
  <c r="E8" i="16"/>
  <c r="H10" i="16"/>
  <c r="F10" i="16"/>
  <c r="D10" i="16"/>
  <c r="B10" i="16"/>
  <c r="E10" i="16"/>
  <c r="H12" i="16"/>
  <c r="F12" i="16"/>
  <c r="D12" i="16"/>
  <c r="B12" i="16"/>
  <c r="E12" i="16"/>
  <c r="C8" i="19"/>
  <c r="E8" i="19"/>
  <c r="C10" i="19"/>
  <c r="E10" i="19"/>
  <c r="C12" i="19"/>
  <c r="E12" i="19"/>
  <c r="C4" i="17"/>
  <c r="C3" i="17" s="1"/>
  <c r="E4" i="17"/>
  <c r="C6" i="17"/>
  <c r="E6" i="17"/>
  <c r="C8" i="17"/>
  <c r="E8" i="17"/>
  <c r="C10" i="17"/>
  <c r="E10" i="17"/>
  <c r="C12" i="17"/>
  <c r="E12" i="17"/>
  <c r="C4" i="15"/>
  <c r="C3" i="15" s="1"/>
  <c r="E4" i="15"/>
  <c r="C6" i="15"/>
  <c r="E6" i="15"/>
  <c r="C8" i="15"/>
  <c r="E8" i="15"/>
  <c r="C10" i="15"/>
  <c r="E10" i="15"/>
  <c r="C12" i="15"/>
  <c r="E12" i="15"/>
  <c r="B3" i="24"/>
  <c r="B3" i="23"/>
  <c r="B3" i="22"/>
  <c r="B3" i="21"/>
  <c r="B3" i="20"/>
  <c r="B3" i="19" l="1"/>
  <c r="B3" i="18"/>
  <c r="B3" i="17"/>
  <c r="B3" i="16" l="1"/>
  <c r="B3" i="25" l="1"/>
  <c r="B3" i="15" l="1"/>
  <c r="B2" i="17" l="1"/>
  <c r="B2" i="22" l="1"/>
  <c r="B2" i="25"/>
  <c r="B2" i="24"/>
  <c r="G3" i="25"/>
  <c r="G3" i="24"/>
  <c r="G3" i="23"/>
  <c r="H3" i="22"/>
  <c r="G3" i="21"/>
  <c r="E3" i="20"/>
  <c r="H3" i="19"/>
  <c r="G3" i="18"/>
  <c r="H3" i="17"/>
  <c r="H3" i="16"/>
  <c r="H3" i="15"/>
  <c r="F3" i="18" l="1"/>
  <c r="D3" i="18"/>
  <c r="H3" i="18"/>
  <c r="D3" i="25"/>
  <c r="F3" i="25"/>
  <c r="H3" i="25"/>
  <c r="E3" i="25"/>
  <c r="D3" i="24"/>
  <c r="F3" i="24"/>
  <c r="H3" i="24"/>
  <c r="E3" i="24"/>
  <c r="D3" i="23"/>
  <c r="F3" i="23"/>
  <c r="H3" i="23"/>
  <c r="E3" i="23"/>
  <c r="E3" i="22"/>
  <c r="G3" i="22"/>
  <c r="D3" i="22"/>
  <c r="F3" i="22"/>
  <c r="D3" i="21"/>
  <c r="F3" i="21"/>
  <c r="H3" i="21"/>
  <c r="E3" i="21"/>
  <c r="G3" i="20"/>
  <c r="D3" i="20"/>
  <c r="F3" i="20"/>
  <c r="H3" i="20"/>
  <c r="E3" i="19"/>
  <c r="G3" i="19"/>
  <c r="D3" i="19"/>
  <c r="F3" i="19"/>
  <c r="E3" i="18"/>
  <c r="E3" i="17"/>
  <c r="G3" i="17"/>
  <c r="D3" i="17"/>
  <c r="F3" i="17"/>
  <c r="E3" i="16"/>
  <c r="G3" i="16"/>
  <c r="D3" i="16"/>
  <c r="F3" i="16"/>
  <c r="E3" i="15"/>
  <c r="G3" i="15"/>
  <c r="D3" i="15"/>
  <c r="F3" i="15"/>
  <c r="B3" i="14"/>
  <c r="G3" i="14" l="1"/>
  <c r="E3" i="14"/>
  <c r="H3" i="14"/>
  <c r="F3" i="14"/>
  <c r="D3" i="14"/>
</calcChain>
</file>

<file path=xl/sharedStrings.xml><?xml version="1.0" encoding="utf-8"?>
<sst xmlns="http://schemas.openxmlformats.org/spreadsheetml/2006/main" count="28" uniqueCount="6">
  <si>
    <t>Notities</t>
  </si>
  <si>
    <t xml:space="preserve"> </t>
  </si>
  <si>
    <t>Kalenderinstellingen</t>
  </si>
  <si>
    <t>Jaar</t>
  </si>
  <si>
    <t>Begin van de week</t>
  </si>
  <si>
    <t>maandag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</si>
</sst>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_);_(* \(#,##0\);_(* &quot;-&quot;_);_(@_)"/>
    <numFmt numFmtId="165" formatCode="_(* #,##0.00_);_(* \(#,##0.00\);_(* &quot;-&quot;??_);_(@_)"/>
    <numFmt numFmtId="166" formatCode="d"/>
    <numFmt numFmtId="167" formatCode="_-&quot;kr&quot;\ * #,##0.00_-;\-&quot;kr&quot;\ * #,##0.00_-;_-&quot;kr&quot;\ * &quot;-&quot;??_-;_-@_-"/>
    <numFmt numFmtId="168" formatCode="_-&quot;kr&quot;\ * #,##0_-;\-&quot;kr&quot;\ * #,##0_-;_-&quot;kr&quot;\ * &quot;-&quot;_-;_-@_-"/>
  </numFmts>
  <fonts count="33" x14ac:knownFonts="1">
    <font>
      <sz val="11"/>
      <color theme="1" tint="0.24994659260841701"/>
      <name val="Century Gothic"/>
      <family val="2"/>
      <scheme val="minor"/>
    </font>
    <font>
      <sz val="11"/>
      <color theme="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s>
  <fills count="38">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8">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alignment vertical="top"/>
    </xf>
    <xf numFmtId="0" fontId="9" fillId="2" borderId="0" applyNumberFormat="0" applyBorder="0" applyAlignment="0" applyProtection="0"/>
    <xf numFmtId="0" fontId="8"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5" fillId="0" borderId="0" applyFill="0" applyBorder="0" applyProtection="0">
      <alignment vertical="center"/>
    </xf>
    <xf numFmtId="165" fontId="7" fillId="0" borderId="0" applyFont="0" applyFill="0" applyBorder="0" applyAlignment="0" applyProtection="0"/>
    <xf numFmtId="164" fontId="7" fillId="0" borderId="0" applyFont="0" applyFill="0" applyBorder="0" applyAlignment="0" applyProtection="0"/>
    <xf numFmtId="167" fontId="7" fillId="0" borderId="0" applyFont="0" applyFill="0" applyBorder="0" applyAlignment="0" applyProtection="0"/>
    <xf numFmtId="168" fontId="7" fillId="0" borderId="0" applyFont="0" applyFill="0" applyBorder="0" applyAlignment="0" applyProtection="0"/>
    <xf numFmtId="9" fontId="7" fillId="0" borderId="0" applyFont="0" applyFill="0" applyBorder="0" applyAlignment="0" applyProtection="0"/>
    <xf numFmtId="0" fontId="11" fillId="5" borderId="0" applyBorder="0" applyProtection="0">
      <alignment horizontal="left" vertical="top" wrapText="1" indent="1"/>
    </xf>
    <xf numFmtId="166" fontId="7" fillId="0" borderId="0">
      <alignment horizontal="left" indent="1"/>
    </xf>
    <xf numFmtId="0" fontId="10" fillId="5" borderId="0" applyNumberFormat="0" applyFont="0" applyBorder="0" applyAlignment="0">
      <alignment horizontal="left" vertical="center" indent="1"/>
    </xf>
    <xf numFmtId="0" fontId="6" fillId="0" borderId="0">
      <alignment horizontal="left" indent="1"/>
    </xf>
    <xf numFmtId="0" fontId="8" fillId="0" borderId="0" applyFill="0" applyProtection="0"/>
    <xf numFmtId="0" fontId="12" fillId="0" borderId="0" applyFill="0" applyProtection="0"/>
    <xf numFmtId="0" fontId="22" fillId="10"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5" fillId="13" borderId="32" applyNumberFormat="0" applyAlignment="0" applyProtection="0"/>
    <xf numFmtId="0" fontId="26" fillId="14" borderId="33" applyNumberFormat="0" applyAlignment="0" applyProtection="0"/>
    <xf numFmtId="0" fontId="27" fillId="14" borderId="32" applyNumberFormat="0" applyAlignment="0" applyProtection="0"/>
    <xf numFmtId="0" fontId="28" fillId="0" borderId="34" applyNumberFormat="0" applyFill="0" applyAlignment="0" applyProtection="0"/>
    <xf numFmtId="0" fontId="3" fillId="15" borderId="35" applyNumberFormat="0" applyAlignment="0" applyProtection="0"/>
    <xf numFmtId="0" fontId="29" fillId="0" borderId="0" applyNumberFormat="0" applyFill="0" applyBorder="0" applyAlignment="0" applyProtection="0"/>
    <xf numFmtId="0" fontId="12" fillId="16" borderId="36" applyNumberFormat="0" applyFont="0" applyAlignment="0" applyProtection="0"/>
    <xf numFmtId="0" fontId="30" fillId="0" borderId="0" applyNumberFormat="0" applyFill="0" applyBorder="0" applyAlignment="0" applyProtection="0"/>
    <xf numFmtId="0" fontId="31" fillId="0" borderId="37"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3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67">
    <xf numFmtId="0" fontId="0" fillId="0" borderId="0" xfId="0">
      <alignment vertical="top"/>
    </xf>
    <xf numFmtId="0" fontId="13" fillId="0" borderId="0" xfId="0" applyFont="1">
      <alignment vertical="top"/>
    </xf>
    <xf numFmtId="0" fontId="13" fillId="0" borderId="0" xfId="0" applyFont="1" applyFill="1" applyBorder="1">
      <alignment vertical="top"/>
    </xf>
    <xf numFmtId="0" fontId="13" fillId="0" borderId="0" xfId="2" applyFont="1" applyFill="1" applyBorder="1" applyAlignment="1">
      <alignment vertical="center"/>
    </xf>
    <xf numFmtId="0" fontId="14" fillId="0" borderId="0" xfId="5" applyFont="1" applyFill="1" applyAlignment="1">
      <alignment horizontal="left" vertical="center"/>
    </xf>
    <xf numFmtId="0" fontId="15" fillId="0" borderId="0" xfId="0" applyFont="1" applyAlignment="1">
      <alignment horizontal="left" vertical="center" indent="1"/>
    </xf>
    <xf numFmtId="0" fontId="15" fillId="0" borderId="0" xfId="0" applyFont="1" applyFill="1" applyBorder="1" applyAlignment="1">
      <alignment horizontal="left" vertical="center" indent="1"/>
    </xf>
    <xf numFmtId="0" fontId="17" fillId="6" borderId="4" xfId="2" applyFont="1" applyFill="1" applyBorder="1" applyAlignment="1">
      <alignment horizontal="center" vertical="center"/>
    </xf>
    <xf numFmtId="0" fontId="17" fillId="6" borderId="5" xfId="2" applyFont="1" applyFill="1" applyBorder="1" applyAlignment="1">
      <alignment horizontal="center" vertical="center"/>
    </xf>
    <xf numFmtId="0" fontId="17" fillId="6" borderId="6" xfId="2" applyFont="1" applyFill="1" applyBorder="1" applyAlignment="1">
      <alignment horizontal="center" vertical="center"/>
    </xf>
    <xf numFmtId="0" fontId="15" fillId="0" borderId="0" xfId="0" applyFont="1" applyAlignment="1">
      <alignment horizontal="center" vertical="center"/>
    </xf>
    <xf numFmtId="0" fontId="15" fillId="0" borderId="0" xfId="0" applyFont="1" applyFill="1" applyBorder="1" applyAlignment="1">
      <alignment horizontal="center" vertical="center"/>
    </xf>
    <xf numFmtId="0" fontId="16" fillId="0" borderId="10" xfId="0" applyFont="1" applyFill="1" applyBorder="1" applyAlignment="1">
      <alignment horizontal="left" vertical="top" wrapText="1" indent="1"/>
    </xf>
    <xf numFmtId="0" fontId="16" fillId="0" borderId="0" xfId="0" applyFont="1" applyAlignment="1">
      <alignment horizontal="left" vertical="top" wrapText="1" indent="1"/>
    </xf>
    <xf numFmtId="0" fontId="16" fillId="0" borderId="0" xfId="0" applyFont="1" applyFill="1" applyBorder="1" applyAlignment="1">
      <alignment horizontal="left" vertical="top" wrapText="1" indent="1"/>
    </xf>
    <xf numFmtId="0" fontId="16" fillId="0" borderId="10" xfId="13" applyFont="1" applyFill="1" applyBorder="1" applyAlignment="1">
      <alignment horizontal="left" vertical="top" wrapText="1" indent="1"/>
    </xf>
    <xf numFmtId="0" fontId="13" fillId="0" borderId="8" xfId="16" applyFont="1" applyFill="1" applyBorder="1" applyAlignment="1">
      <alignment horizontal="center" vertical="center"/>
    </xf>
    <xf numFmtId="0" fontId="13" fillId="0" borderId="8" xfId="14" applyFont="1" applyFill="1" applyBorder="1" applyAlignment="1">
      <alignment horizontal="center" vertical="center"/>
    </xf>
    <xf numFmtId="0" fontId="17" fillId="7" borderId="4" xfId="2" applyFont="1" applyFill="1" applyBorder="1" applyAlignment="1">
      <alignment horizontal="center" vertical="center"/>
    </xf>
    <xf numFmtId="0" fontId="17" fillId="7" borderId="5" xfId="2" applyFont="1" applyFill="1" applyBorder="1" applyAlignment="1">
      <alignment horizontal="center" vertical="center"/>
    </xf>
    <xf numFmtId="0" fontId="17" fillId="7" borderId="6" xfId="2" applyFont="1" applyFill="1" applyBorder="1" applyAlignment="1">
      <alignment horizontal="center" vertical="center"/>
    </xf>
    <xf numFmtId="0" fontId="17" fillId="8" borderId="4" xfId="2" applyFont="1" applyFill="1" applyBorder="1" applyAlignment="1">
      <alignment horizontal="center" vertical="center"/>
    </xf>
    <xf numFmtId="0" fontId="17" fillId="8" borderId="5" xfId="2" applyFont="1" applyFill="1" applyBorder="1" applyAlignment="1">
      <alignment horizontal="center" vertical="center"/>
    </xf>
    <xf numFmtId="0" fontId="17" fillId="8" borderId="6" xfId="2" applyFont="1" applyFill="1" applyBorder="1" applyAlignment="1">
      <alignment horizontal="center" vertical="center"/>
    </xf>
    <xf numFmtId="0" fontId="16" fillId="0" borderId="15" xfId="13" applyFont="1" applyFill="1" applyBorder="1" applyAlignment="1">
      <alignment horizontal="left" vertical="top" wrapText="1" indent="1"/>
    </xf>
    <xf numFmtId="0" fontId="16" fillId="0" borderId="15" xfId="0" applyFont="1" applyFill="1" applyBorder="1" applyAlignment="1">
      <alignment horizontal="left" vertical="top" wrapText="1" indent="1"/>
    </xf>
    <xf numFmtId="0" fontId="17" fillId="9" borderId="4" xfId="2" applyFont="1" applyFill="1" applyBorder="1" applyAlignment="1">
      <alignment horizontal="center" vertical="center"/>
    </xf>
    <xf numFmtId="0" fontId="17" fillId="9" borderId="5" xfId="2" applyFont="1" applyFill="1" applyBorder="1" applyAlignment="1">
      <alignment horizontal="center" vertical="center"/>
    </xf>
    <xf numFmtId="0" fontId="17" fillId="9" borderId="6" xfId="2" applyFont="1" applyFill="1" applyBorder="1" applyAlignment="1">
      <alignment horizontal="center" vertical="center"/>
    </xf>
    <xf numFmtId="0" fontId="16" fillId="0" borderId="21" xfId="13" applyFont="1" applyFill="1" applyBorder="1" applyAlignment="1">
      <alignment horizontal="left" vertical="top" wrapText="1" indent="1"/>
    </xf>
    <xf numFmtId="0" fontId="16" fillId="0" borderId="21" xfId="0" applyFont="1" applyFill="1" applyBorder="1" applyAlignment="1">
      <alignment horizontal="left" vertical="top" wrapText="1" indent="1"/>
    </xf>
    <xf numFmtId="0" fontId="16" fillId="0" borderId="27" xfId="13" applyFont="1" applyFill="1" applyBorder="1" applyAlignment="1">
      <alignment horizontal="left" vertical="top" wrapText="1" indent="1"/>
    </xf>
    <xf numFmtId="0" fontId="16" fillId="0" borderId="27" xfId="0" applyFont="1" applyFill="1" applyBorder="1" applyAlignment="1">
      <alignment horizontal="left" vertical="top" wrapText="1" indent="1"/>
    </xf>
    <xf numFmtId="166" fontId="15" fillId="0" borderId="9" xfId="12" applyNumberFormat="1" applyFont="1" applyFill="1" applyBorder="1" applyAlignment="1">
      <alignment horizontal="right" indent="1"/>
    </xf>
    <xf numFmtId="166" fontId="15" fillId="0" borderId="11" xfId="12" applyNumberFormat="1" applyFont="1" applyFill="1" applyBorder="1" applyAlignment="1">
      <alignment horizontal="right" indent="1"/>
    </xf>
    <xf numFmtId="166" fontId="15" fillId="0" borderId="9" xfId="13" applyNumberFormat="1" applyFont="1" applyFill="1" applyBorder="1" applyAlignment="1">
      <alignment horizontal="right" vertical="center" wrapText="1" indent="1"/>
    </xf>
    <xf numFmtId="166" fontId="15" fillId="0" borderId="9" xfId="12" applyNumberFormat="1" applyFont="1" applyFill="1" applyBorder="1" applyAlignment="1">
      <alignment horizontal="right" vertical="center" indent="1"/>
    </xf>
    <xf numFmtId="166" fontId="15" fillId="0" borderId="26" xfId="12" applyNumberFormat="1" applyFont="1" applyFill="1" applyBorder="1" applyAlignment="1">
      <alignment horizontal="right" indent="1"/>
    </xf>
    <xf numFmtId="166" fontId="15" fillId="0" borderId="26" xfId="13" applyNumberFormat="1" applyFont="1" applyFill="1" applyBorder="1" applyAlignment="1">
      <alignment horizontal="right" vertical="center" wrapText="1" indent="1"/>
    </xf>
    <xf numFmtId="166" fontId="15" fillId="0" borderId="26" xfId="12" applyNumberFormat="1" applyFont="1" applyFill="1" applyBorder="1" applyAlignment="1">
      <alignment horizontal="right" vertical="center" indent="1"/>
    </xf>
    <xf numFmtId="166" fontId="15" fillId="0" borderId="20" xfId="12" applyNumberFormat="1" applyFont="1" applyFill="1" applyBorder="1" applyAlignment="1">
      <alignment horizontal="right" indent="1"/>
    </xf>
    <xf numFmtId="166" fontId="15" fillId="0" borderId="20" xfId="13" applyNumberFormat="1" applyFont="1" applyFill="1" applyBorder="1" applyAlignment="1">
      <alignment horizontal="right" vertical="center" wrapText="1" indent="1"/>
    </xf>
    <xf numFmtId="166" fontId="15" fillId="0" borderId="20" xfId="12" applyNumberFormat="1" applyFont="1" applyFill="1" applyBorder="1" applyAlignment="1">
      <alignment horizontal="right" vertical="center" indent="1"/>
    </xf>
    <xf numFmtId="166" fontId="15" fillId="0" borderId="14" xfId="12" applyNumberFormat="1" applyFont="1" applyFill="1" applyBorder="1" applyAlignment="1">
      <alignment horizontal="right" indent="1"/>
    </xf>
    <xf numFmtId="166" fontId="15" fillId="0" borderId="14" xfId="13" applyNumberFormat="1" applyFont="1" applyFill="1" applyBorder="1" applyAlignment="1">
      <alignment horizontal="right" vertical="center" wrapText="1" indent="1"/>
    </xf>
    <xf numFmtId="166" fontId="15" fillId="0" borderId="14" xfId="12" applyNumberFormat="1" applyFont="1" applyFill="1" applyBorder="1" applyAlignment="1">
      <alignment horizontal="right" vertical="center" indent="1"/>
    </xf>
    <xf numFmtId="0" fontId="18" fillId="0" borderId="0" xfId="5" applyFont="1" applyFill="1" applyBorder="1">
      <alignment vertical="center"/>
    </xf>
    <xf numFmtId="0" fontId="13" fillId="0" borderId="13" xfId="11" applyFont="1" applyFill="1" applyBorder="1" applyAlignment="1">
      <alignment horizontal="left" vertical="center" wrapText="1" indent="1"/>
    </xf>
    <xf numFmtId="0" fontId="13" fillId="0" borderId="11" xfId="11" applyFont="1" applyFill="1" applyBorder="1" applyAlignment="1">
      <alignment horizontal="left" vertical="center" wrapText="1" indent="1"/>
    </xf>
    <xf numFmtId="0" fontId="16" fillId="0" borderId="7" xfId="11" applyFont="1" applyFill="1" applyBorder="1" applyAlignment="1">
      <alignment horizontal="left" vertical="top" wrapText="1" indent="1"/>
    </xf>
    <xf numFmtId="0" fontId="16" fillId="0" borderId="12" xfId="11" applyFont="1" applyFill="1" applyBorder="1" applyAlignment="1">
      <alignment horizontal="left" vertical="top" wrapText="1" indent="1"/>
    </xf>
    <xf numFmtId="0" fontId="17" fillId="6" borderId="0" xfId="15" applyFont="1" applyFill="1" applyBorder="1" applyAlignment="1">
      <alignment horizontal="center" vertical="center"/>
    </xf>
    <xf numFmtId="0" fontId="19" fillId="0" borderId="0" xfId="5" applyFont="1" applyFill="1" applyBorder="1">
      <alignment vertical="center"/>
    </xf>
    <xf numFmtId="0" fontId="13" fillId="0" borderId="18" xfId="11" applyFont="1" applyFill="1" applyBorder="1" applyAlignment="1">
      <alignment horizontal="left" vertical="center" wrapText="1" indent="1"/>
    </xf>
    <xf numFmtId="0" fontId="13" fillId="0" borderId="19" xfId="11" applyFont="1" applyFill="1" applyBorder="1" applyAlignment="1">
      <alignment horizontal="left" vertical="center" wrapText="1" indent="1"/>
    </xf>
    <xf numFmtId="0" fontId="16" fillId="0" borderId="16" xfId="11" applyFont="1" applyFill="1" applyBorder="1" applyAlignment="1">
      <alignment horizontal="left" vertical="top" wrapText="1" indent="1"/>
    </xf>
    <xf numFmtId="0" fontId="16" fillId="0" borderId="17" xfId="11" applyFont="1" applyFill="1" applyBorder="1" applyAlignment="1">
      <alignment horizontal="left" vertical="top" wrapText="1" indent="1"/>
    </xf>
    <xf numFmtId="0" fontId="21" fillId="0" borderId="0" xfId="5" applyFont="1" applyFill="1" applyBorder="1">
      <alignment vertical="center"/>
    </xf>
    <xf numFmtId="0" fontId="13" fillId="0" borderId="24" xfId="11" applyFont="1" applyFill="1" applyBorder="1" applyAlignment="1">
      <alignment horizontal="left" vertical="center" wrapText="1" indent="1"/>
    </xf>
    <xf numFmtId="0" fontId="13" fillId="0" borderId="25" xfId="11" applyFont="1" applyFill="1" applyBorder="1" applyAlignment="1">
      <alignment horizontal="left" vertical="center" wrapText="1" indent="1"/>
    </xf>
    <xf numFmtId="0" fontId="16" fillId="0" borderId="22" xfId="11" applyFont="1" applyFill="1" applyBorder="1" applyAlignment="1">
      <alignment horizontal="left" vertical="top" wrapText="1" indent="1"/>
    </xf>
    <xf numFmtId="0" fontId="16" fillId="0" borderId="23" xfId="11" applyFont="1" applyFill="1" applyBorder="1" applyAlignment="1">
      <alignment horizontal="left" vertical="top" wrapText="1" indent="1"/>
    </xf>
    <xf numFmtId="0" fontId="20" fillId="0" borderId="0" xfId="5" applyFont="1" applyFill="1" applyBorder="1">
      <alignment vertical="center"/>
    </xf>
    <xf numFmtId="0" fontId="13" fillId="0" borderId="30" xfId="11" applyFont="1" applyFill="1" applyBorder="1" applyAlignment="1">
      <alignment horizontal="left" vertical="center" wrapText="1" indent="1"/>
    </xf>
    <xf numFmtId="0" fontId="13" fillId="0" borderId="31" xfId="11" applyFont="1" applyFill="1" applyBorder="1" applyAlignment="1">
      <alignment horizontal="left" vertical="center" wrapText="1" indent="1"/>
    </xf>
    <xf numFmtId="0" fontId="16" fillId="0" borderId="28" xfId="11" applyFont="1" applyFill="1" applyBorder="1" applyAlignment="1">
      <alignment horizontal="left" vertical="top" wrapText="1" indent="1"/>
    </xf>
    <xf numFmtId="0" fontId="16" fillId="0" borderId="29" xfId="11" applyFont="1" applyFill="1" applyBorder="1" applyAlignment="1">
      <alignment horizontal="left" vertical="top" wrapText="1" indent="1"/>
    </xf>
  </cellXfs>
  <cellStyles count="50">
    <cellStyle name="20% - Accent1" xfId="29" builtinId="30" customBuiltin="1"/>
    <cellStyle name="20% - Accent2" xfId="32" builtinId="34" customBuiltin="1"/>
    <cellStyle name="20% - Accent3" xfId="36" builtinId="38" customBuiltin="1"/>
    <cellStyle name="20% - Accent4" xfId="40" builtinId="42" customBuiltin="1"/>
    <cellStyle name="20% - Accent5" xfId="43" builtinId="46" customBuiltin="1"/>
    <cellStyle name="20% - Accent6" xfId="47" builtinId="50" customBuiltin="1"/>
    <cellStyle name="40% - Accent1" xfId="1" builtinId="31" customBuiltin="1"/>
    <cellStyle name="40% - Accent2" xfId="33" builtinId="35" customBuiltin="1"/>
    <cellStyle name="40% - Accent3" xfId="37" builtinId="39" customBuiltin="1"/>
    <cellStyle name="40% - Accent4" xfId="41" builtinId="43" customBuiltin="1"/>
    <cellStyle name="40% - Accent5" xfId="44" builtinId="47" customBuiltin="1"/>
    <cellStyle name="40% - Accent6" xfId="48"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5" builtinId="48" customBuiltin="1"/>
    <cellStyle name="60% - Accent6" xfId="49" builtinId="52" customBuiltin="1"/>
    <cellStyle name="Aaneengesloten" xfId="13" xr:uid="{00000000-0005-0000-0000-000003000000}"/>
    <cellStyle name="Accent1" xfId="3" builtinId="29" customBuiltin="1"/>
    <cellStyle name="Accent2" xfId="31" builtinId="33" customBuiltin="1"/>
    <cellStyle name="Accent3" xfId="35" builtinId="37" customBuiltin="1"/>
    <cellStyle name="Accent4" xfId="39" builtinId="41" customBuiltin="1"/>
    <cellStyle name="Accent5" xfId="4" builtinId="45" customBuiltin="1"/>
    <cellStyle name="Accent6" xfId="46" builtinId="49" customBuiltin="1"/>
    <cellStyle name="Bad" xfId="18" builtinId="27" customBuiltin="1"/>
    <cellStyle name="Calculation" xfId="22" builtinId="22" customBuiltin="1"/>
    <cellStyle name="Check Cell" xfId="24" builtinId="23" customBuiltin="1"/>
    <cellStyle name="Comma" xfId="6" builtinId="3" customBuiltin="1"/>
    <cellStyle name="Comma [0]" xfId="7" builtinId="6" customBuiltin="1"/>
    <cellStyle name="Currency" xfId="8" builtinId="4" customBuiltin="1"/>
    <cellStyle name="Currency [0]" xfId="9" builtinId="7" customBuiltin="1"/>
    <cellStyle name="Dag" xfId="12" xr:uid="{00000000-0005-0000-0000-000008000000}"/>
    <cellStyle name="Explanatory Text" xfId="27" builtinId="53" customBuiltin="1"/>
    <cellStyle name="Good" xfId="17" builtinId="26" customBuiltin="1"/>
    <cellStyle name="Heading 1" xfId="2" builtinId="16" customBuiltin="1"/>
    <cellStyle name="Heading 2" xfId="15" builtinId="17" customBuiltin="1"/>
    <cellStyle name="Heading 3" xfId="16" builtinId="18" customBuiltin="1"/>
    <cellStyle name="Heading 4" xfId="11" builtinId="19" customBuiltin="1"/>
    <cellStyle name="Input" xfId="20" builtinId="20" customBuiltin="1"/>
    <cellStyle name="Invoer van instellingen" xfId="14" xr:uid="{00000000-0005-0000-0000-00000F000000}"/>
    <cellStyle name="Linked Cell" xfId="23" builtinId="24" customBuiltin="1"/>
    <cellStyle name="Neutral" xfId="19" builtinId="28" customBuiltin="1"/>
    <cellStyle name="Normal" xfId="0" builtinId="0" customBuiltin="1"/>
    <cellStyle name="Note" xfId="26" builtinId="10" customBuiltin="1"/>
    <cellStyle name="Output" xfId="21" builtinId="21" customBuiltin="1"/>
    <cellStyle name="Percent" xfId="10" builtinId="5" customBuiltin="1"/>
    <cellStyle name="Title" xfId="5" builtinId="15" customBuiltin="1"/>
    <cellStyle name="Total" xfId="28" builtinId="25" customBuiltin="1"/>
    <cellStyle name="Warning Text" xfId="25" builtinId="11"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3" name="Afbeelding 2" descr="Fotocollage van woord: winter" title="Koptekst winter">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3924300" y="114300"/>
          <a:ext cx="5067300"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1</xdr:row>
      <xdr:rowOff>4039</xdr:rowOff>
    </xdr:from>
    <xdr:to>
      <xdr:col>8</xdr:col>
      <xdr:colOff>0</xdr:colOff>
      <xdr:row>1</xdr:row>
      <xdr:rowOff>1138960</xdr:rowOff>
    </xdr:to>
    <xdr:pic>
      <xdr:nvPicPr>
        <xdr:cNvPr id="4" name="Afbeelding 3" descr="Koptekst herfst&#10;&#10;Fotocollage van woord: herfst">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rcRect/>
        <a:stretch/>
      </xdr:blipFill>
      <xdr:spPr>
        <a:xfrm>
          <a:off x="3924300" y="118339"/>
          <a:ext cx="5067300" cy="11349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1</xdr:row>
      <xdr:rowOff>4039</xdr:rowOff>
    </xdr:from>
    <xdr:to>
      <xdr:col>8</xdr:col>
      <xdr:colOff>0</xdr:colOff>
      <xdr:row>1</xdr:row>
      <xdr:rowOff>1138960</xdr:rowOff>
    </xdr:to>
    <xdr:pic>
      <xdr:nvPicPr>
        <xdr:cNvPr id="4" name="Afbeelding 3" descr="Koptekst herfst&#10;&#10;Fotocollage van woord: herfst">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rcRect/>
        <a:stretch/>
      </xdr:blipFill>
      <xdr:spPr>
        <a:xfrm>
          <a:off x="3924300" y="118339"/>
          <a:ext cx="5067300" cy="11349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3" name="Afbeelding 2" descr="Fotocollage van woord: winter" title="Koptekst winter">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3924300" y="114300"/>
          <a:ext cx="5067300"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3" name="Afbeelding 2" descr="Fotocollage van woord: winter" title="Koptekst winter">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3924300" y="114300"/>
          <a:ext cx="5067300"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530956</xdr:colOff>
      <xdr:row>1</xdr:row>
      <xdr:rowOff>0</xdr:rowOff>
    </xdr:from>
    <xdr:to>
      <xdr:col>8</xdr:col>
      <xdr:colOff>2443</xdr:colOff>
      <xdr:row>1</xdr:row>
      <xdr:rowOff>1143000</xdr:rowOff>
    </xdr:to>
    <xdr:pic>
      <xdr:nvPicPr>
        <xdr:cNvPr id="2" name="Afbeelding 1" descr="Koptekst lente&#10;&#10;Fotocollage van woord: lent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455256" y="114300"/>
          <a:ext cx="4538787"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530956</xdr:colOff>
      <xdr:row>1</xdr:row>
      <xdr:rowOff>0</xdr:rowOff>
    </xdr:from>
    <xdr:to>
      <xdr:col>8</xdr:col>
      <xdr:colOff>2443</xdr:colOff>
      <xdr:row>1</xdr:row>
      <xdr:rowOff>1143000</xdr:rowOff>
    </xdr:to>
    <xdr:pic>
      <xdr:nvPicPr>
        <xdr:cNvPr id="4" name="Afbeelding 3" descr="Koptekst lente&#10;&#10;Fotocollage van woord: lente">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rcRect/>
        <a:stretch/>
      </xdr:blipFill>
      <xdr:spPr>
        <a:xfrm>
          <a:off x="4455256" y="114300"/>
          <a:ext cx="4538787"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530956</xdr:colOff>
      <xdr:row>1</xdr:row>
      <xdr:rowOff>0</xdr:rowOff>
    </xdr:from>
    <xdr:to>
      <xdr:col>8</xdr:col>
      <xdr:colOff>2443</xdr:colOff>
      <xdr:row>1</xdr:row>
      <xdr:rowOff>1143000</xdr:rowOff>
    </xdr:to>
    <xdr:pic>
      <xdr:nvPicPr>
        <xdr:cNvPr id="4" name="Afbeelding 3" descr="Koptekst lente&#10;&#10;Fotocollage van woord: lente">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rcRect/>
        <a:stretch/>
      </xdr:blipFill>
      <xdr:spPr>
        <a:xfrm>
          <a:off x="4455256" y="114300"/>
          <a:ext cx="4538787"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326549</xdr:colOff>
      <xdr:row>1</xdr:row>
      <xdr:rowOff>0</xdr:rowOff>
    </xdr:from>
    <xdr:to>
      <xdr:col>7</xdr:col>
      <xdr:colOff>1264125</xdr:colOff>
      <xdr:row>1</xdr:row>
      <xdr:rowOff>1143000</xdr:rowOff>
    </xdr:to>
    <xdr:pic>
      <xdr:nvPicPr>
        <xdr:cNvPr id="3" name="Afbeelding 2" descr="Koptekst zomer&#10;&#10;Fotocollage van woord: zom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4250849" y="114300"/>
          <a:ext cx="4738051"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326549</xdr:colOff>
      <xdr:row>1</xdr:row>
      <xdr:rowOff>0</xdr:rowOff>
    </xdr:from>
    <xdr:to>
      <xdr:col>7</xdr:col>
      <xdr:colOff>1264125</xdr:colOff>
      <xdr:row>1</xdr:row>
      <xdr:rowOff>1143000</xdr:rowOff>
    </xdr:to>
    <xdr:pic>
      <xdr:nvPicPr>
        <xdr:cNvPr id="4" name="Afbeelding 3" descr="Koptekst zomer&#10;&#10;Fotocollage van woord: zomer">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rcRect/>
        <a:stretch/>
      </xdr:blipFill>
      <xdr:spPr>
        <a:xfrm>
          <a:off x="4250849" y="114300"/>
          <a:ext cx="4738051"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326549</xdr:colOff>
      <xdr:row>1</xdr:row>
      <xdr:rowOff>0</xdr:rowOff>
    </xdr:from>
    <xdr:to>
      <xdr:col>7</xdr:col>
      <xdr:colOff>1264125</xdr:colOff>
      <xdr:row>1</xdr:row>
      <xdr:rowOff>1143000</xdr:rowOff>
    </xdr:to>
    <xdr:pic>
      <xdr:nvPicPr>
        <xdr:cNvPr id="4" name="Afbeelding 3" descr="Koptekst zomer&#10;&#10;Fotocollage van woord: zomer">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rcRect/>
        <a:stretch/>
      </xdr:blipFill>
      <xdr:spPr>
        <a:xfrm>
          <a:off x="4250849" y="114300"/>
          <a:ext cx="4738051"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1</xdr:row>
      <xdr:rowOff>4039</xdr:rowOff>
    </xdr:from>
    <xdr:to>
      <xdr:col>8</xdr:col>
      <xdr:colOff>0</xdr:colOff>
      <xdr:row>1</xdr:row>
      <xdr:rowOff>1138960</xdr:rowOff>
    </xdr:to>
    <xdr:pic>
      <xdr:nvPicPr>
        <xdr:cNvPr id="3" name="Afbeelding 2" descr="Koptekst herfst&#10;&#10;Fotocollage van woord: herfst">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a:stretch/>
      </xdr:blipFill>
      <xdr:spPr>
        <a:xfrm>
          <a:off x="3924300" y="118339"/>
          <a:ext cx="5067300" cy="113492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A1:L15"/>
  <sheetViews>
    <sheetView showGridLines="0" tabSelected="1" zoomScaleNormal="10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2" width="20.625" style="2" customWidth="1"/>
    <col min="13" max="13" width="1.625" style="2" customWidth="1"/>
    <col min="14" max="16384" width="8.75" style="2"/>
  </cols>
  <sheetData>
    <row r="1" spans="1:12" ht="9" customHeight="1" x14ac:dyDescent="0.3">
      <c r="I1" s="2" t="s">
        <v>1</v>
      </c>
    </row>
    <row r="2" spans="1:12" ht="96" customHeight="1" x14ac:dyDescent="0.3">
      <c r="B2" s="46" t="str">
        <f>"Januari "&amp;CalenderYear</f>
        <v>Januari 2021</v>
      </c>
      <c r="C2" s="46"/>
      <c r="D2" s="46"/>
      <c r="E2" s="3"/>
      <c r="F2" s="3"/>
      <c r="G2" s="3"/>
      <c r="H2" s="4"/>
    </row>
    <row r="3" spans="1:12" s="11" customFormat="1" ht="24" customHeight="1" x14ac:dyDescent="0.3">
      <c r="A3" s="10"/>
      <c r="B3" s="7" t="str">
        <f>BeginVanDeWeek</f>
        <v>maandag</v>
      </c>
      <c r="C3" s="8" t="str">
        <f>TEXT(C4,"dddd")</f>
        <v>dinsdag</v>
      </c>
      <c r="D3" s="8" t="str">
        <f t="shared" ref="D3:H3" si="0">TEXT(D4,"dddd")</f>
        <v>woensdag</v>
      </c>
      <c r="E3" s="8" t="str">
        <f t="shared" si="0"/>
        <v>donderdag</v>
      </c>
      <c r="F3" s="8" t="str">
        <f t="shared" si="0"/>
        <v>vrijdag</v>
      </c>
      <c r="G3" s="8" t="str">
        <f t="shared" si="0"/>
        <v>zaterdag</v>
      </c>
      <c r="H3" s="9" t="str">
        <f t="shared" si="0"/>
        <v>zondag</v>
      </c>
      <c r="K3" s="51" t="s">
        <v>2</v>
      </c>
      <c r="L3" s="51"/>
    </row>
    <row r="4" spans="1:12" s="6" customFormat="1" ht="24" customHeight="1" x14ac:dyDescent="0.3">
      <c r="A4" s="5"/>
      <c r="B4" s="33">
        <f t="array" ref="B4:H4">DaysAndWeeks+DATE(CalenderYear,1,1)-WEEKDAY(DATE(CalenderYear,1,1),(BeginVanDeWeek="maandag")+1)+1</f>
        <v>44193</v>
      </c>
      <c r="C4" s="33">
        <v>44194</v>
      </c>
      <c r="D4" s="33">
        <v>44195</v>
      </c>
      <c r="E4" s="33">
        <v>44196</v>
      </c>
      <c r="F4" s="33">
        <v>44197</v>
      </c>
      <c r="G4" s="33">
        <v>44198</v>
      </c>
      <c r="H4" s="34">
        <v>44199</v>
      </c>
      <c r="K4" s="16" t="s">
        <v>3</v>
      </c>
      <c r="L4" s="16" t="s">
        <v>4</v>
      </c>
    </row>
    <row r="5" spans="1:12" s="14" customFormat="1" ht="56.1" customHeight="1" x14ac:dyDescent="0.3">
      <c r="A5" s="13"/>
      <c r="B5" s="12"/>
      <c r="C5" s="12"/>
      <c r="D5" s="12"/>
      <c r="E5" s="12"/>
      <c r="F5" s="12"/>
      <c r="G5" s="12"/>
      <c r="H5" s="12"/>
      <c r="K5" s="17">
        <v>2021</v>
      </c>
      <c r="L5" s="17" t="s">
        <v>5</v>
      </c>
    </row>
    <row r="6" spans="1:12" s="6" customFormat="1" ht="24" customHeight="1" x14ac:dyDescent="0.3">
      <c r="A6" s="5"/>
      <c r="B6" s="35">
        <f t="array" ref="B6:H6">DaysAndWeeks+DATE(CalenderYear,1,1)-WEEKDAY(DATE(CalenderYear,1,1),(BeginVanDeWeek="maandag")+1)+8</f>
        <v>44200</v>
      </c>
      <c r="C6" s="35">
        <v>44201</v>
      </c>
      <c r="D6" s="35">
        <v>44202</v>
      </c>
      <c r="E6" s="35">
        <v>44203</v>
      </c>
      <c r="F6" s="35">
        <v>44204</v>
      </c>
      <c r="G6" s="35">
        <v>44205</v>
      </c>
      <c r="H6" s="35">
        <v>44206</v>
      </c>
    </row>
    <row r="7" spans="1:12" s="14" customFormat="1" ht="56.1" customHeight="1" x14ac:dyDescent="0.3">
      <c r="A7" s="13"/>
      <c r="B7" s="15"/>
      <c r="C7" s="15"/>
      <c r="D7" s="15"/>
      <c r="E7" s="15"/>
      <c r="F7" s="15"/>
      <c r="G7" s="15"/>
      <c r="H7" s="15"/>
    </row>
    <row r="8" spans="1:12" s="6" customFormat="1" ht="24" customHeight="1" x14ac:dyDescent="0.3">
      <c r="A8" s="5"/>
      <c r="B8" s="36">
        <f t="array" ref="B8:H8">DaysAndWeeks+DATE(CalenderYear,1,1)-WEEKDAY(DATE(CalenderYear,1,1),(BeginVanDeWeek="maandag")+1)+15</f>
        <v>44207</v>
      </c>
      <c r="C8" s="36">
        <v>44208</v>
      </c>
      <c r="D8" s="36">
        <v>44209</v>
      </c>
      <c r="E8" s="36">
        <v>44210</v>
      </c>
      <c r="F8" s="36">
        <v>44211</v>
      </c>
      <c r="G8" s="36">
        <v>44212</v>
      </c>
      <c r="H8" s="36">
        <v>44213</v>
      </c>
    </row>
    <row r="9" spans="1:12" s="14" customFormat="1" ht="56.1" customHeight="1" x14ac:dyDescent="0.3">
      <c r="A9" s="13"/>
      <c r="B9" s="12"/>
      <c r="C9" s="12"/>
      <c r="D9" s="12"/>
      <c r="E9" s="12"/>
      <c r="F9" s="12"/>
      <c r="G9" s="12"/>
      <c r="H9" s="12"/>
    </row>
    <row r="10" spans="1:12" s="6" customFormat="1" ht="24" customHeight="1" x14ac:dyDescent="0.3">
      <c r="A10" s="5"/>
      <c r="B10" s="35">
        <f t="array" ref="B10:H10">DaysAndWeeks+DATE(CalenderYear,1,1)-WEEKDAY(DATE(CalenderYear,1,1),(BeginVanDeWeek="maandag")+1)+22</f>
        <v>44214</v>
      </c>
      <c r="C10" s="35">
        <v>44215</v>
      </c>
      <c r="D10" s="35">
        <v>44216</v>
      </c>
      <c r="E10" s="35">
        <v>44217</v>
      </c>
      <c r="F10" s="35">
        <v>44218</v>
      </c>
      <c r="G10" s="35">
        <v>44219</v>
      </c>
      <c r="H10" s="35">
        <v>44220</v>
      </c>
    </row>
    <row r="11" spans="1:12" s="14" customFormat="1" ht="56.1" customHeight="1" x14ac:dyDescent="0.3">
      <c r="A11" s="13"/>
      <c r="B11" s="15"/>
      <c r="C11" s="15"/>
      <c r="D11" s="15"/>
      <c r="E11" s="15"/>
      <c r="F11" s="15"/>
      <c r="G11" s="15"/>
      <c r="H11" s="15"/>
    </row>
    <row r="12" spans="1:12" s="6" customFormat="1" ht="24" customHeight="1" x14ac:dyDescent="0.3">
      <c r="A12" s="5"/>
      <c r="B12" s="36">
        <f t="array" ref="B12:H12">DaysAndWeeks+DATE(CalenderYear,1,1)-WEEKDAY(DATE(CalenderYear,1,1),(BeginVanDeWeek="maandag")+1)+29</f>
        <v>44221</v>
      </c>
      <c r="C12" s="36">
        <v>44222</v>
      </c>
      <c r="D12" s="36">
        <v>44223</v>
      </c>
      <c r="E12" s="36">
        <v>44224</v>
      </c>
      <c r="F12" s="36">
        <v>44225</v>
      </c>
      <c r="G12" s="36">
        <v>44226</v>
      </c>
      <c r="H12" s="36">
        <v>44227</v>
      </c>
    </row>
    <row r="13" spans="1:12" s="14" customFormat="1" ht="56.1" customHeight="1" x14ac:dyDescent="0.3">
      <c r="A13" s="13"/>
      <c r="B13" s="12"/>
      <c r="C13" s="12"/>
      <c r="D13" s="12"/>
      <c r="E13" s="12"/>
      <c r="F13" s="12"/>
      <c r="G13" s="12"/>
      <c r="H13" s="12"/>
    </row>
    <row r="14" spans="1:12" s="6" customFormat="1" ht="24" customHeight="1" x14ac:dyDescent="0.3">
      <c r="A14" s="5"/>
      <c r="B14" s="35">
        <f t="array" ref="B14:C14">DaysAndWeeks+DATE(CalenderYear,1,1)-WEEKDAY(DATE(CalenderYear,1,1),(BeginVanDeWeek="maandag")+1)+36</f>
        <v>44228</v>
      </c>
      <c r="C14" s="35">
        <v>44229</v>
      </c>
      <c r="D14" s="47" t="s">
        <v>0</v>
      </c>
      <c r="E14" s="47"/>
      <c r="F14" s="47"/>
      <c r="G14" s="47"/>
      <c r="H14" s="48"/>
    </row>
    <row r="15" spans="1:12" s="14" customFormat="1" ht="56.1" customHeight="1" x14ac:dyDescent="0.3">
      <c r="A15" s="13"/>
      <c r="B15" s="15"/>
      <c r="C15" s="15"/>
      <c r="D15" s="49"/>
      <c r="E15" s="49"/>
      <c r="F15" s="49"/>
      <c r="G15" s="49"/>
      <c r="H15" s="50"/>
    </row>
  </sheetData>
  <mergeCells count="4">
    <mergeCell ref="B2:D2"/>
    <mergeCell ref="D14:H14"/>
    <mergeCell ref="D15:H15"/>
    <mergeCell ref="K3:L3"/>
  </mergeCells>
  <phoneticPr fontId="2" type="noConversion"/>
  <conditionalFormatting sqref="B12:H12 B14:C14">
    <cfRule type="expression" dxfId="23" priority="24">
      <formula>AND(DAY(B12)&gt;=1,DAY(B12)&lt;=15)</formula>
    </cfRule>
  </conditionalFormatting>
  <conditionalFormatting sqref="B4:G4">
    <cfRule type="expression" dxfId="22" priority="23">
      <formula>DAY(B4)&gt;8</formula>
    </cfRule>
  </conditionalFormatting>
  <dataValidations count="13">
    <dataValidation type="list" errorStyle="warning" allowBlank="1" showInputMessage="1" showErrorMessage="1" error="Selecteer een dag in de lijst. Selecteer ANNULEREN en druk op Alt+Pijl-omlaag om een dag uit de vervolgkeuzelijst te kiezen." prompt="Selecteer in deze cel de eerste dag van de week. Druk op Alt+Pijl-omlaag om de vervolgkeuzelijst te openen, druk op Pijl-omlaag en vervolgens op Enter om een keuze te maken." sqref="L5" xr:uid="{00000000-0002-0000-0000-000000000000}">
      <formula1>"zondag, maandag"</formula1>
    </dataValidation>
    <dataValidation allowBlank="1" showInputMessage="1" showErrorMessage="1" prompt="Maak in deze werkmap een aangepaste agenda met één maand. Pas het jaar en de eerste dag van de week aan voor alle maanden met dit werkblad Januari. Elke maand staat op een apart werkblad." sqref="A1" xr:uid="{00000000-0002-0000-0000-000001000000}"/>
    <dataValidation allowBlank="1" showInputMessage="1" showErrorMessage="1" prompt="Voer in de onderstaande cel het jaar in" sqref="K4" xr:uid="{00000000-0002-0000-0000-000002000000}"/>
    <dataValidation allowBlank="1" showInputMessage="1" showErrorMessage="1" prompt="Selecteer de eerste dag van de week in de onderstaande cel" sqref="L4" xr:uid="{00000000-0002-0000-0000-000003000000}"/>
    <dataValidation allowBlank="1" showInputMessage="1" showErrorMessage="1" prompt="Voer in deze cel het jaar in" sqref="K5" xr:uid="{00000000-0002-0000-0000-000004000000}"/>
    <dataValidation allowBlank="1" showInputMessage="1" showErrorMessage="1" prompt="Deze rij bevat de namen van de weekdagen voor deze agenda. Deze cel bevat de eerste dag van de week. Als u de eerste dag van de week wilt wijzigen, voert u in cel L5 op dit werkblad een nieuwe dag in." sqref="B3" xr:uid="{00000000-0002-0000-0000-000005000000}"/>
    <dataValidation allowBlank="1" showInputMessage="1" showErrorMessage="1" prompt="Deze rij en rij 6, 8, 10, 12 en 14 bevatten de kalenderdagen van de week. Als deze cel niet het getal 1 bevat, is dit een dag van de vorige maand. Voer notities in cel D15 in." sqref="B4" xr:uid="{00000000-0002-0000-0000-000006000000}"/>
    <dataValidation allowBlank="1" showInputMessage="1" showErrorMessage="1" prompt="Het jaar in deze cel wordt automatisch bijgewerkt op basis van het jaar dat in cel K5 is ingevoerd. De onderstaande agenda heeft datums voor vorige en volgende maand met een lettertype in een lichtere tint." sqref="B2:D2" xr:uid="{00000000-0002-0000-0000-000007000000}"/>
    <dataValidation allowBlank="1" showInputMessage="1" showErrorMessage="1" prompt="Automatisch bepaalde weekdag" sqref="C3:H3" xr:uid="{00000000-0002-0000-0000-000008000000}"/>
    <dataValidation allowBlank="1" showInputMessage="1" showErrorMessage="1" prompt="Deze rij en rij 7, 9, 11, 13 en 15 zijn cellen voor het invoeren van dagnotities voor de kalenderdag in de cel erboven." sqref="B5" xr:uid="{00000000-0002-0000-0000-000009000000}"/>
    <dataValidation allowBlank="1" showInputMessage="1" prompt="Voer maandnotities in deze cel in" sqref="D15:H15" xr:uid="{00000000-0002-0000-0000-00000A000000}"/>
    <dataValidation allowBlank="1" showInputMessage="1" prompt="Voer maandnotities in de onderstaande cel in" sqref="D14:H14" xr:uid="{00000000-0002-0000-0000-00000B000000}"/>
    <dataValidation allowBlank="1" showInputMessage="1" showErrorMessage="1" prompt="Voer het jaar in en selecteer de eerste dag van de week in de onderstaande cellen. Deze cellen met kalenderinstellingen worden niet afgedrukt." sqref="K3" xr:uid="{00000000-0002-0000-0000-00000C000000}"/>
  </dataValidations>
  <printOptions horizontalCentered="1"/>
  <pageMargins left="0.25" right="0.25" top="0.5" bottom="0.5" header="0.3" footer="0.3"/>
  <pageSetup paperSize="9" orientation="landscape" r:id="rId1"/>
  <headerFooter differentFirst="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A1:I15"/>
  <sheetViews>
    <sheetView showGridLines="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62" t="str">
        <f>"Oktober "&amp;CalenderYear</f>
        <v>Oktober 2021</v>
      </c>
      <c r="C2" s="62"/>
      <c r="D2" s="62"/>
      <c r="E2" s="3"/>
      <c r="F2" s="3"/>
      <c r="G2" s="3"/>
      <c r="H2" s="4"/>
    </row>
    <row r="3" spans="1:9" s="11" customFormat="1" ht="24" customHeight="1" x14ac:dyDescent="0.3">
      <c r="A3" s="10"/>
      <c r="B3" s="18" t="str">
        <f>BeginVanDeWeek</f>
        <v>maandag</v>
      </c>
      <c r="C3" s="19" t="str">
        <f>TEXT(C4,"dddd")</f>
        <v>dinsdag</v>
      </c>
      <c r="D3" s="19" t="str">
        <f t="shared" ref="D3:H3" si="0">TEXT(D4,"dddd")</f>
        <v>woensdag</v>
      </c>
      <c r="E3" s="19" t="str">
        <f t="shared" si="0"/>
        <v>donderdag</v>
      </c>
      <c r="F3" s="19" t="str">
        <f t="shared" si="0"/>
        <v>vrijdag</v>
      </c>
      <c r="G3" s="19" t="str">
        <f t="shared" si="0"/>
        <v>zaterdag</v>
      </c>
      <c r="H3" s="20" t="str">
        <f t="shared" si="0"/>
        <v>zondag</v>
      </c>
    </row>
    <row r="4" spans="1:9" s="6" customFormat="1" ht="24" customHeight="1" x14ac:dyDescent="0.3">
      <c r="A4" s="5"/>
      <c r="B4" s="37">
        <f t="array" ref="B4:H4">DaysAndWeeks+DATE(CalenderYear,10,1)-WEEKDAY(DATE(CalenderYear,10,1),(BeginVanDeWeek="maandag")+1)+1</f>
        <v>44466</v>
      </c>
      <c r="C4" s="37">
        <v>44467</v>
      </c>
      <c r="D4" s="37">
        <v>44468</v>
      </c>
      <c r="E4" s="37">
        <v>44469</v>
      </c>
      <c r="F4" s="37">
        <v>44470</v>
      </c>
      <c r="G4" s="37">
        <v>44471</v>
      </c>
      <c r="H4" s="37">
        <v>44472</v>
      </c>
    </row>
    <row r="5" spans="1:9" s="14" customFormat="1" ht="56.1" customHeight="1" x14ac:dyDescent="0.3">
      <c r="A5" s="13"/>
      <c r="B5" s="32"/>
      <c r="C5" s="32"/>
      <c r="D5" s="32"/>
      <c r="E5" s="32"/>
      <c r="F5" s="32"/>
      <c r="G5" s="32"/>
      <c r="H5" s="32"/>
    </row>
    <row r="6" spans="1:9" s="6" customFormat="1" ht="24" customHeight="1" x14ac:dyDescent="0.3">
      <c r="A6" s="5"/>
      <c r="B6" s="38">
        <f t="array" ref="B6:H6">DaysAndWeeks+DATE(CalenderYear,10,1)-WEEKDAY(DATE(CalenderYear,10,1),(BeginVanDeWeek="maandag")+1)+8</f>
        <v>44473</v>
      </c>
      <c r="C6" s="38">
        <v>44474</v>
      </c>
      <c r="D6" s="38">
        <v>44475</v>
      </c>
      <c r="E6" s="38">
        <v>44476</v>
      </c>
      <c r="F6" s="38">
        <v>44477</v>
      </c>
      <c r="G6" s="38">
        <v>44478</v>
      </c>
      <c r="H6" s="38">
        <v>44479</v>
      </c>
    </row>
    <row r="7" spans="1:9" s="14" customFormat="1" ht="56.1" customHeight="1" x14ac:dyDescent="0.3">
      <c r="A7" s="13"/>
      <c r="B7" s="31"/>
      <c r="C7" s="31"/>
      <c r="D7" s="31"/>
      <c r="E7" s="31"/>
      <c r="F7" s="31"/>
      <c r="G7" s="31"/>
      <c r="H7" s="31"/>
    </row>
    <row r="8" spans="1:9" s="6" customFormat="1" ht="24" customHeight="1" x14ac:dyDescent="0.3">
      <c r="A8" s="5"/>
      <c r="B8" s="39">
        <f t="array" ref="B8:H8">DaysAndWeeks+DATE(CalenderYear,10,1)-WEEKDAY(DATE(CalenderYear,10,1),(BeginVanDeWeek="maandag")+1)+15</f>
        <v>44480</v>
      </c>
      <c r="C8" s="39">
        <v>44481</v>
      </c>
      <c r="D8" s="39">
        <v>44482</v>
      </c>
      <c r="E8" s="39">
        <v>44483</v>
      </c>
      <c r="F8" s="39">
        <v>44484</v>
      </c>
      <c r="G8" s="39">
        <v>44485</v>
      </c>
      <c r="H8" s="39">
        <v>44486</v>
      </c>
    </row>
    <row r="9" spans="1:9" s="14" customFormat="1" ht="56.1" customHeight="1" x14ac:dyDescent="0.3">
      <c r="A9" s="13"/>
      <c r="B9" s="32"/>
      <c r="C9" s="32"/>
      <c r="D9" s="32"/>
      <c r="E9" s="32"/>
      <c r="F9" s="32"/>
      <c r="G9" s="32"/>
      <c r="H9" s="32"/>
    </row>
    <row r="10" spans="1:9" s="6" customFormat="1" ht="24" customHeight="1" x14ac:dyDescent="0.3">
      <c r="A10" s="5"/>
      <c r="B10" s="38">
        <f t="array" ref="B10:H10">DaysAndWeeks+DATE(CalenderYear,10,1)-WEEKDAY(DATE(CalenderYear,10,1),(BeginVanDeWeek="maandag")+1)+22</f>
        <v>44487</v>
      </c>
      <c r="C10" s="38">
        <v>44488</v>
      </c>
      <c r="D10" s="38">
        <v>44489</v>
      </c>
      <c r="E10" s="38">
        <v>44490</v>
      </c>
      <c r="F10" s="38">
        <v>44491</v>
      </c>
      <c r="G10" s="38">
        <v>44492</v>
      </c>
      <c r="H10" s="38">
        <v>44493</v>
      </c>
    </row>
    <row r="11" spans="1:9" s="14" customFormat="1" ht="56.1" customHeight="1" x14ac:dyDescent="0.3">
      <c r="A11" s="13"/>
      <c r="B11" s="31"/>
      <c r="C11" s="31"/>
      <c r="D11" s="31"/>
      <c r="E11" s="31"/>
      <c r="F11" s="31"/>
      <c r="G11" s="31"/>
      <c r="H11" s="31"/>
    </row>
    <row r="12" spans="1:9" s="6" customFormat="1" ht="24" customHeight="1" x14ac:dyDescent="0.3">
      <c r="A12" s="5"/>
      <c r="B12" s="39">
        <f t="array" ref="B12:H12">DaysAndWeeks+DATE(CalenderYear,10,1)-WEEKDAY(DATE(CalenderYear,10,1),(BeginVanDeWeek="maandag")+1)+29</f>
        <v>44494</v>
      </c>
      <c r="C12" s="39">
        <v>44495</v>
      </c>
      <c r="D12" s="39">
        <v>44496</v>
      </c>
      <c r="E12" s="39">
        <v>44497</v>
      </c>
      <c r="F12" s="39">
        <v>44498</v>
      </c>
      <c r="G12" s="39">
        <v>44499</v>
      </c>
      <c r="H12" s="39">
        <v>44500</v>
      </c>
    </row>
    <row r="13" spans="1:9" s="14" customFormat="1" ht="56.1" customHeight="1" x14ac:dyDescent="0.3">
      <c r="A13" s="13"/>
      <c r="B13" s="32"/>
      <c r="C13" s="32"/>
      <c r="D13" s="32"/>
      <c r="E13" s="32"/>
      <c r="F13" s="32"/>
      <c r="G13" s="32"/>
      <c r="H13" s="32"/>
    </row>
    <row r="14" spans="1:9" s="6" customFormat="1" ht="24" customHeight="1" x14ac:dyDescent="0.3">
      <c r="A14" s="5"/>
      <c r="B14" s="38">
        <f t="array" ref="B14:C14">DaysAndWeeks+DATE(CalenderYear,10,1)-WEEKDAY(DATE(CalenderYear,10,1),(BeginVanDeWeek="maandag")+1)+36</f>
        <v>44501</v>
      </c>
      <c r="C14" s="38">
        <v>44502</v>
      </c>
      <c r="D14" s="63" t="s">
        <v>0</v>
      </c>
      <c r="E14" s="63"/>
      <c r="F14" s="63"/>
      <c r="G14" s="63"/>
      <c r="H14" s="64"/>
    </row>
    <row r="15" spans="1:9" s="14" customFormat="1" ht="56.1" customHeight="1" x14ac:dyDescent="0.3">
      <c r="A15" s="13"/>
      <c r="B15" s="31"/>
      <c r="C15" s="31"/>
      <c r="D15" s="65"/>
      <c r="E15" s="65"/>
      <c r="F15" s="65"/>
      <c r="G15" s="65"/>
      <c r="H15" s="66"/>
    </row>
  </sheetData>
  <mergeCells count="3">
    <mergeCell ref="B2:D2"/>
    <mergeCell ref="D14:H14"/>
    <mergeCell ref="D15:H15"/>
  </mergeCells>
  <conditionalFormatting sqref="B12:H12 B14:C14">
    <cfRule type="expression" dxfId="5" priority="2">
      <formula>AND(DAY(B12)&gt;=1,DAY(B12)&lt;=15)</formula>
    </cfRule>
  </conditionalFormatting>
  <conditionalFormatting sqref="B4:G4">
    <cfRule type="expression" dxfId="4" priority="1">
      <formula>DAY(B4)&gt;8</formula>
    </cfRule>
  </conditionalFormatting>
  <dataValidations count="8">
    <dataValidation allowBlank="1" showInputMessage="1" showErrorMessage="1" prompt="Automatisch bepaalde weekdag" sqref="C3:H3" xr:uid="{00000000-0002-0000-0900-000000000000}"/>
    <dataValidation allowBlank="1" showInputMessage="1" showErrorMessage="1" prompt="Maandkalender oktober" sqref="A1" xr:uid="{00000000-0002-0000-0900-000001000000}"/>
    <dataValidation allowBlank="1" showInputMessage="1" showErrorMessage="1" prompt="Het jaar in deze cel wordt automatisch bijgewerkt op basis van het jaar dat op het werkblad Januari is ingevoerd. De onderstaande agenda heeft datums voor vorige en volgende maand met een lettertype in een lichtere tint" sqref="B2:D2" xr:uid="{00000000-0002-0000-0900-000002000000}"/>
    <dataValidation allowBlank="1" showInputMessage="1" showErrorMessage="1" prompt="Deze rij bevat de namen van de weekdagen voor deze agenda. Deze cel bevat de eerste dag van de week. Als u de eerste dag van de week wilt wijzigen, selecteert u een nieuwe dag in cel L5 op het werkblad Januari." sqref="B3" xr:uid="{00000000-0002-0000-0900-000003000000}"/>
    <dataValidation allowBlank="1" showInputMessage="1" prompt="Voer maandnotities in de onderstaande cel in" sqref="D14:H14" xr:uid="{00000000-0002-0000-0900-000004000000}"/>
    <dataValidation allowBlank="1" showInputMessage="1" prompt="Voer maandnotities in deze cel in" sqref="D15:H15" xr:uid="{00000000-0002-0000-0900-000005000000}"/>
    <dataValidation allowBlank="1" showInputMessage="1" showErrorMessage="1" prompt="Deze rij en rij 7, 9, 11, 13 en 15 zijn cellen voor het invoeren van dagnotities voor de kalenderdag in de cel erboven." sqref="B5" xr:uid="{00000000-0002-0000-0900-000006000000}"/>
    <dataValidation allowBlank="1" showInputMessage="1" showErrorMessage="1" prompt="Deze rij en rij 6, 8, 10, 12 en 14 bevatten de kalenderdagen van de week. Als deze cel niet het getal 1 bevat, is dit een dag van de vorige maand. Voer notities in cel D15 in." sqref="B4" xr:uid="{00000000-0002-0000-0900-000007000000}"/>
  </dataValidations>
  <printOptions horizontalCentered="1"/>
  <pageMargins left="0.25" right="0.25" top="0.5" bottom="0.5" header="0.3" footer="0.3"/>
  <pageSetup paperSize="9" scale="99"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A1:I15"/>
  <sheetViews>
    <sheetView showGridLines="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62" t="str">
        <f>"November "&amp;CalenderYear</f>
        <v>November 2021</v>
      </c>
      <c r="C2" s="62"/>
      <c r="D2" s="62"/>
      <c r="E2" s="3"/>
      <c r="F2" s="3"/>
      <c r="G2" s="3"/>
      <c r="H2" s="4"/>
    </row>
    <row r="3" spans="1:9" s="11" customFormat="1" ht="24" customHeight="1" x14ac:dyDescent="0.3">
      <c r="A3" s="10"/>
      <c r="B3" s="18" t="str">
        <f>BeginVanDeWeek</f>
        <v>maandag</v>
      </c>
      <c r="C3" s="19" t="str">
        <f>TEXT(C4,"dddd")</f>
        <v>dinsdag</v>
      </c>
      <c r="D3" s="19" t="str">
        <f t="shared" ref="D3:H3" si="0">TEXT(D4,"dddd")</f>
        <v>woensdag</v>
      </c>
      <c r="E3" s="19" t="str">
        <f t="shared" si="0"/>
        <v>donderdag</v>
      </c>
      <c r="F3" s="19" t="str">
        <f t="shared" si="0"/>
        <v>vrijdag</v>
      </c>
      <c r="G3" s="19" t="str">
        <f t="shared" si="0"/>
        <v>zaterdag</v>
      </c>
      <c r="H3" s="20" t="str">
        <f t="shared" si="0"/>
        <v>zondag</v>
      </c>
    </row>
    <row r="4" spans="1:9" s="6" customFormat="1" ht="24" customHeight="1" x14ac:dyDescent="0.3">
      <c r="A4" s="5"/>
      <c r="B4" s="37">
        <f t="array" ref="B4:H4">DaysAndWeeks+DATE(CalenderYear,11,1)-WEEKDAY(DATE(CalenderYear,11,1),(BeginVanDeWeek="maandag")+1)+1</f>
        <v>44501</v>
      </c>
      <c r="C4" s="37">
        <v>44502</v>
      </c>
      <c r="D4" s="37">
        <v>44503</v>
      </c>
      <c r="E4" s="37">
        <v>44504</v>
      </c>
      <c r="F4" s="37">
        <v>44505</v>
      </c>
      <c r="G4" s="37">
        <v>44506</v>
      </c>
      <c r="H4" s="37">
        <v>44507</v>
      </c>
    </row>
    <row r="5" spans="1:9" s="14" customFormat="1" ht="56.1" customHeight="1" x14ac:dyDescent="0.3">
      <c r="A5" s="13"/>
      <c r="B5" s="32"/>
      <c r="C5" s="32"/>
      <c r="D5" s="32"/>
      <c r="E5" s="32"/>
      <c r="F5" s="32"/>
      <c r="G5" s="32"/>
      <c r="H5" s="32"/>
    </row>
    <row r="6" spans="1:9" s="6" customFormat="1" ht="24" customHeight="1" x14ac:dyDescent="0.3">
      <c r="A6" s="5"/>
      <c r="B6" s="38">
        <f t="array" ref="B6:H6">DaysAndWeeks+DATE(CalenderYear,11,1)-WEEKDAY(DATE(CalenderYear,11,1),(BeginVanDeWeek="maandag")+1)+8</f>
        <v>44508</v>
      </c>
      <c r="C6" s="38">
        <v>44509</v>
      </c>
      <c r="D6" s="38">
        <v>44510</v>
      </c>
      <c r="E6" s="38">
        <v>44511</v>
      </c>
      <c r="F6" s="38">
        <v>44512</v>
      </c>
      <c r="G6" s="38">
        <v>44513</v>
      </c>
      <c r="H6" s="38">
        <v>44514</v>
      </c>
    </row>
    <row r="7" spans="1:9" s="14" customFormat="1" ht="56.1" customHeight="1" x14ac:dyDescent="0.3">
      <c r="A7" s="13"/>
      <c r="B7" s="31"/>
      <c r="C7" s="31"/>
      <c r="D7" s="31"/>
      <c r="E7" s="31"/>
      <c r="F7" s="31"/>
      <c r="G7" s="31"/>
      <c r="H7" s="31"/>
    </row>
    <row r="8" spans="1:9" s="6" customFormat="1" ht="24" customHeight="1" x14ac:dyDescent="0.3">
      <c r="A8" s="5"/>
      <c r="B8" s="39">
        <f t="array" ref="B8:H8">DaysAndWeeks+DATE(CalenderYear,11,1)-WEEKDAY(DATE(CalenderYear,11,1),(BeginVanDeWeek="maandag")+1)+15</f>
        <v>44515</v>
      </c>
      <c r="C8" s="39">
        <v>44516</v>
      </c>
      <c r="D8" s="39">
        <v>44517</v>
      </c>
      <c r="E8" s="39">
        <v>44518</v>
      </c>
      <c r="F8" s="39">
        <v>44519</v>
      </c>
      <c r="G8" s="39">
        <v>44520</v>
      </c>
      <c r="H8" s="39">
        <v>44521</v>
      </c>
    </row>
    <row r="9" spans="1:9" s="14" customFormat="1" ht="56.1" customHeight="1" x14ac:dyDescent="0.3">
      <c r="A9" s="13"/>
      <c r="B9" s="32"/>
      <c r="C9" s="32"/>
      <c r="D9" s="32"/>
      <c r="E9" s="32"/>
      <c r="F9" s="32"/>
      <c r="G9" s="32"/>
      <c r="H9" s="32"/>
    </row>
    <row r="10" spans="1:9" s="6" customFormat="1" ht="24" customHeight="1" x14ac:dyDescent="0.3">
      <c r="A10" s="5"/>
      <c r="B10" s="38">
        <f t="array" ref="B10:H10">DaysAndWeeks+DATE(CalenderYear,11,1)-WEEKDAY(DATE(CalenderYear,11,1),(BeginVanDeWeek="maandag")+1)+22</f>
        <v>44522</v>
      </c>
      <c r="C10" s="38">
        <v>44523</v>
      </c>
      <c r="D10" s="38">
        <v>44524</v>
      </c>
      <c r="E10" s="38">
        <v>44525</v>
      </c>
      <c r="F10" s="38">
        <v>44526</v>
      </c>
      <c r="G10" s="38">
        <v>44527</v>
      </c>
      <c r="H10" s="38">
        <v>44528</v>
      </c>
    </row>
    <row r="11" spans="1:9" s="14" customFormat="1" ht="56.1" customHeight="1" x14ac:dyDescent="0.3">
      <c r="A11" s="13"/>
      <c r="B11" s="31"/>
      <c r="C11" s="31"/>
      <c r="D11" s="31"/>
      <c r="E11" s="31"/>
      <c r="F11" s="31"/>
      <c r="G11" s="31"/>
      <c r="H11" s="31"/>
    </row>
    <row r="12" spans="1:9" s="6" customFormat="1" ht="24" customHeight="1" x14ac:dyDescent="0.3">
      <c r="A12" s="5"/>
      <c r="B12" s="39">
        <f t="array" ref="B12:H12">DaysAndWeeks+DATE(CalenderYear,11,1)-WEEKDAY(DATE(CalenderYear,11,1),(BeginVanDeWeek="maandag")+1)+29</f>
        <v>44529</v>
      </c>
      <c r="C12" s="39">
        <v>44530</v>
      </c>
      <c r="D12" s="39">
        <v>44531</v>
      </c>
      <c r="E12" s="39">
        <v>44532</v>
      </c>
      <c r="F12" s="39">
        <v>44533</v>
      </c>
      <c r="G12" s="39">
        <v>44534</v>
      </c>
      <c r="H12" s="39">
        <v>44535</v>
      </c>
    </row>
    <row r="13" spans="1:9" s="14" customFormat="1" ht="56.1" customHeight="1" x14ac:dyDescent="0.3">
      <c r="A13" s="13"/>
      <c r="B13" s="32"/>
      <c r="C13" s="32"/>
      <c r="D13" s="32"/>
      <c r="E13" s="32"/>
      <c r="F13" s="32"/>
      <c r="G13" s="32"/>
      <c r="H13" s="32"/>
    </row>
    <row r="14" spans="1:9" s="6" customFormat="1" ht="24" customHeight="1" x14ac:dyDescent="0.3">
      <c r="A14" s="5"/>
      <c r="B14" s="38">
        <f t="array" ref="B14:C14">DaysAndWeeks+DATE(CalenderYear,11,1)-WEEKDAY(DATE(CalenderYear,11,1),(BeginVanDeWeek="maandag")+1)+36</f>
        <v>44536</v>
      </c>
      <c r="C14" s="38">
        <v>44537</v>
      </c>
      <c r="D14" s="63" t="s">
        <v>0</v>
      </c>
      <c r="E14" s="63"/>
      <c r="F14" s="63"/>
      <c r="G14" s="63"/>
      <c r="H14" s="64"/>
    </row>
    <row r="15" spans="1:9" s="14" customFormat="1" ht="56.1" customHeight="1" x14ac:dyDescent="0.3">
      <c r="A15" s="13"/>
      <c r="B15" s="31"/>
      <c r="C15" s="31"/>
      <c r="D15" s="65"/>
      <c r="E15" s="65"/>
      <c r="F15" s="65"/>
      <c r="G15" s="65"/>
      <c r="H15" s="66"/>
    </row>
  </sheetData>
  <mergeCells count="3">
    <mergeCell ref="B2:D2"/>
    <mergeCell ref="D14:H14"/>
    <mergeCell ref="D15:H15"/>
  </mergeCells>
  <conditionalFormatting sqref="B12:H12 B14:C14">
    <cfRule type="expression" dxfId="3" priority="2">
      <formula>AND(DAY(B12)&gt;=1,DAY(B12)&lt;=15)</formula>
    </cfRule>
  </conditionalFormatting>
  <conditionalFormatting sqref="B4:G4">
    <cfRule type="expression" dxfId="2" priority="1">
      <formula>DAY(B4)&gt;8</formula>
    </cfRule>
  </conditionalFormatting>
  <dataValidations count="8">
    <dataValidation allowBlank="1" showInputMessage="1" showErrorMessage="1" prompt="Automatisch bepaalde weekdag" sqref="C3:H3" xr:uid="{00000000-0002-0000-0A00-000000000000}"/>
    <dataValidation allowBlank="1" showInputMessage="1" showErrorMessage="1" prompt="Maandkalender november" sqref="A1" xr:uid="{00000000-0002-0000-0A00-000001000000}"/>
    <dataValidation allowBlank="1" showInputMessage="1" showErrorMessage="1" prompt="Het jaar in deze cel wordt automatisch bijgewerkt op basis van het jaar dat op het werkblad Januari is ingevoerd. De onderstaande agenda heeft datums voor vorige en volgende maand met een lettertype in een lichtere tint" sqref="B2:D2" xr:uid="{00000000-0002-0000-0A00-000002000000}"/>
    <dataValidation allowBlank="1" showInputMessage="1" showErrorMessage="1" prompt="Deze rij en rij 6, 8, 10, 12 en 14 bevatten de kalenderdagen van de week. Als deze cel niet het getal 1 bevat, is dit een dag van de vorige maand. Voer notities in cel D15 in." sqref="B4" xr:uid="{00000000-0002-0000-0A00-000003000000}"/>
    <dataValidation allowBlank="1" showInputMessage="1" showErrorMessage="1" prompt="Deze rij en rij 7, 9, 11, 13 en 15 zijn cellen voor het invoeren van dagnotities voor de kalenderdag in de cel erboven." sqref="B5" xr:uid="{00000000-0002-0000-0A00-000004000000}"/>
    <dataValidation allowBlank="1" showInputMessage="1" prompt="Voer maandnotities in deze cel in" sqref="D15:H15" xr:uid="{00000000-0002-0000-0A00-000005000000}"/>
    <dataValidation allowBlank="1" showInputMessage="1" prompt="Voer maandnotities in de onderstaande cel in" sqref="D14:H14" xr:uid="{00000000-0002-0000-0A00-000006000000}"/>
    <dataValidation allowBlank="1" showInputMessage="1" showErrorMessage="1" prompt="Deze rij bevat de namen van de weekdagen voor deze agenda. Deze cel bevat de eerste dag van de week. Als u de eerste dag van de week wilt wijzigen, selecteert u een nieuwe dag in cel L5 op het werkblad Januari." sqref="B3" xr:uid="{00000000-0002-0000-0A00-000007000000}"/>
  </dataValidations>
  <printOptions horizontalCentered="1"/>
  <pageMargins left="0.25" right="0.25" top="0.5" bottom="0.5" header="0.3" footer="0.3"/>
  <pageSetup paperSize="9" scale="99"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A1:I15"/>
  <sheetViews>
    <sheetView showGridLines="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46" t="str">
        <f>"December "&amp;CalenderYear</f>
        <v>December 2021</v>
      </c>
      <c r="C2" s="46"/>
      <c r="D2" s="46"/>
      <c r="E2" s="3"/>
      <c r="F2" s="3"/>
      <c r="G2" s="3"/>
      <c r="H2" s="4"/>
    </row>
    <row r="3" spans="1:9" s="11" customFormat="1" ht="24" customHeight="1" x14ac:dyDescent="0.3">
      <c r="A3" s="10"/>
      <c r="B3" s="7" t="str">
        <f>BeginVanDeWeek</f>
        <v>maandag</v>
      </c>
      <c r="C3" s="8" t="str">
        <f>TEXT(C4,"dddd")</f>
        <v>dinsdag</v>
      </c>
      <c r="D3" s="8" t="str">
        <f t="shared" ref="D3:H3" si="0">TEXT(D4,"dddd")</f>
        <v>woensdag</v>
      </c>
      <c r="E3" s="8" t="str">
        <f t="shared" si="0"/>
        <v>donderdag</v>
      </c>
      <c r="F3" s="8" t="str">
        <f t="shared" si="0"/>
        <v>vrijdag</v>
      </c>
      <c r="G3" s="8" t="str">
        <f t="shared" si="0"/>
        <v>zaterdag</v>
      </c>
      <c r="H3" s="9" t="str">
        <f t="shared" si="0"/>
        <v>zondag</v>
      </c>
    </row>
    <row r="4" spans="1:9" s="6" customFormat="1" ht="24" customHeight="1" x14ac:dyDescent="0.3">
      <c r="A4" s="5"/>
      <c r="B4" s="33">
        <f t="array" ref="B4:H4">DaysAndWeeks+DATE(CalenderYear,12,1)-WEEKDAY(DATE(CalenderYear,12,1),(BeginVanDeWeek="maandag")+1)+1</f>
        <v>44529</v>
      </c>
      <c r="C4" s="33">
        <v>44530</v>
      </c>
      <c r="D4" s="33">
        <v>44531</v>
      </c>
      <c r="E4" s="33">
        <v>44532</v>
      </c>
      <c r="F4" s="33">
        <v>44533</v>
      </c>
      <c r="G4" s="33">
        <v>44534</v>
      </c>
      <c r="H4" s="34">
        <v>44535</v>
      </c>
    </row>
    <row r="5" spans="1:9" s="14" customFormat="1" ht="56.1" customHeight="1" x14ac:dyDescent="0.3">
      <c r="A5" s="13"/>
      <c r="B5" s="12"/>
      <c r="C5" s="12"/>
      <c r="D5" s="12"/>
      <c r="E5" s="12"/>
      <c r="F5" s="12"/>
      <c r="G5" s="12"/>
      <c r="H5" s="12"/>
    </row>
    <row r="6" spans="1:9" s="6" customFormat="1" ht="24" customHeight="1" x14ac:dyDescent="0.3">
      <c r="A6" s="5"/>
      <c r="B6" s="35">
        <f t="array" ref="B6:H6">DaysAndWeeks+DATE(CalenderYear,12,1)-WEEKDAY(DATE(CalenderYear,12,1),(BeginVanDeWeek="maandag")+1)+8</f>
        <v>44536</v>
      </c>
      <c r="C6" s="35">
        <v>44537</v>
      </c>
      <c r="D6" s="35">
        <v>44538</v>
      </c>
      <c r="E6" s="35">
        <v>44539</v>
      </c>
      <c r="F6" s="35">
        <v>44540</v>
      </c>
      <c r="G6" s="35">
        <v>44541</v>
      </c>
      <c r="H6" s="35">
        <v>44542</v>
      </c>
    </row>
    <row r="7" spans="1:9" s="14" customFormat="1" ht="56.1" customHeight="1" x14ac:dyDescent="0.3">
      <c r="A7" s="13"/>
      <c r="B7" s="15"/>
      <c r="C7" s="15"/>
      <c r="D7" s="15"/>
      <c r="E7" s="15"/>
      <c r="F7" s="15"/>
      <c r="G7" s="15"/>
      <c r="H7" s="15"/>
    </row>
    <row r="8" spans="1:9" s="6" customFormat="1" ht="24" customHeight="1" x14ac:dyDescent="0.3">
      <c r="A8" s="5"/>
      <c r="B8" s="36">
        <f t="array" ref="B8:H8">DaysAndWeeks+DATE(CalenderYear,12,1)-WEEKDAY(DATE(CalenderYear,12,1),(BeginVanDeWeek="maandag")+1)+15</f>
        <v>44543</v>
      </c>
      <c r="C8" s="36">
        <v>44544</v>
      </c>
      <c r="D8" s="36">
        <v>44545</v>
      </c>
      <c r="E8" s="36">
        <v>44546</v>
      </c>
      <c r="F8" s="36">
        <v>44547</v>
      </c>
      <c r="G8" s="36">
        <v>44548</v>
      </c>
      <c r="H8" s="36">
        <v>44549</v>
      </c>
    </row>
    <row r="9" spans="1:9" s="14" customFormat="1" ht="56.1" customHeight="1" x14ac:dyDescent="0.3">
      <c r="A9" s="13"/>
      <c r="B9" s="12"/>
      <c r="C9" s="12"/>
      <c r="D9" s="12"/>
      <c r="E9" s="12"/>
      <c r="F9" s="12"/>
      <c r="G9" s="12"/>
      <c r="H9" s="12"/>
    </row>
    <row r="10" spans="1:9" s="6" customFormat="1" ht="24" customHeight="1" x14ac:dyDescent="0.3">
      <c r="A10" s="5"/>
      <c r="B10" s="35">
        <f t="array" ref="B10:H10">DaysAndWeeks+DATE(CalenderYear,12,1)-WEEKDAY(DATE(CalenderYear,12,1),(BeginVanDeWeek="maandag")+1)+22</f>
        <v>44550</v>
      </c>
      <c r="C10" s="35">
        <v>44551</v>
      </c>
      <c r="D10" s="35">
        <v>44552</v>
      </c>
      <c r="E10" s="35">
        <v>44553</v>
      </c>
      <c r="F10" s="35">
        <v>44554</v>
      </c>
      <c r="G10" s="35">
        <v>44555</v>
      </c>
      <c r="H10" s="35">
        <v>44556</v>
      </c>
    </row>
    <row r="11" spans="1:9" s="14" customFormat="1" ht="56.1" customHeight="1" x14ac:dyDescent="0.3">
      <c r="A11" s="13"/>
      <c r="B11" s="15"/>
      <c r="C11" s="15"/>
      <c r="D11" s="15"/>
      <c r="E11" s="15"/>
      <c r="F11" s="15"/>
      <c r="G11" s="15"/>
      <c r="H11" s="15"/>
    </row>
    <row r="12" spans="1:9" s="6" customFormat="1" ht="24" customHeight="1" x14ac:dyDescent="0.3">
      <c r="A12" s="5"/>
      <c r="B12" s="36">
        <f t="array" ref="B12:H12">DaysAndWeeks+DATE(CalenderYear,12,1)-WEEKDAY(DATE(CalenderYear,12,1),(BeginVanDeWeek="maandag")+1)+29</f>
        <v>44557</v>
      </c>
      <c r="C12" s="36">
        <v>44558</v>
      </c>
      <c r="D12" s="36">
        <v>44559</v>
      </c>
      <c r="E12" s="36">
        <v>44560</v>
      </c>
      <c r="F12" s="36">
        <v>44561</v>
      </c>
      <c r="G12" s="36">
        <v>44562</v>
      </c>
      <c r="H12" s="36">
        <v>44563</v>
      </c>
    </row>
    <row r="13" spans="1:9" s="14" customFormat="1" ht="56.1" customHeight="1" x14ac:dyDescent="0.3">
      <c r="A13" s="13"/>
      <c r="B13" s="12"/>
      <c r="C13" s="12"/>
      <c r="D13" s="12"/>
      <c r="E13" s="12"/>
      <c r="F13" s="12"/>
      <c r="G13" s="12"/>
      <c r="H13" s="12"/>
    </row>
    <row r="14" spans="1:9" s="6" customFormat="1" ht="24" customHeight="1" x14ac:dyDescent="0.3">
      <c r="A14" s="5"/>
      <c r="B14" s="35">
        <f t="array" ref="B14:C14">DaysAndWeeks+DATE(CalenderYear,12,1)-WEEKDAY(DATE(CalenderYear,12,1),(BeginVanDeWeek="maandag")+1)+36</f>
        <v>44564</v>
      </c>
      <c r="C14" s="35">
        <v>44565</v>
      </c>
      <c r="D14" s="47" t="s">
        <v>0</v>
      </c>
      <c r="E14" s="47"/>
      <c r="F14" s="47"/>
      <c r="G14" s="47"/>
      <c r="H14" s="48"/>
    </row>
    <row r="15" spans="1:9" s="14" customFormat="1" ht="56.1" customHeight="1" x14ac:dyDescent="0.3">
      <c r="A15" s="13"/>
      <c r="B15" s="15"/>
      <c r="C15" s="15"/>
      <c r="D15" s="49"/>
      <c r="E15" s="49"/>
      <c r="F15" s="49"/>
      <c r="G15" s="49"/>
      <c r="H15" s="50"/>
    </row>
  </sheetData>
  <mergeCells count="3">
    <mergeCell ref="B2:D2"/>
    <mergeCell ref="D14:H14"/>
    <mergeCell ref="D15:H15"/>
  </mergeCells>
  <conditionalFormatting sqref="B12:H12 B14:C14">
    <cfRule type="expression" dxfId="1" priority="2">
      <formula>AND(DAY(B12)&gt;=1,DAY(B12)&lt;=15)</formula>
    </cfRule>
  </conditionalFormatting>
  <conditionalFormatting sqref="B4:G4">
    <cfRule type="expression" dxfId="0" priority="1">
      <formula>DAY(B4)&gt;8</formula>
    </cfRule>
  </conditionalFormatting>
  <dataValidations count="8">
    <dataValidation allowBlank="1" showInputMessage="1" showErrorMessage="1" prompt="Automatisch bepaalde weekdag" sqref="C3:H3" xr:uid="{00000000-0002-0000-0B00-000000000000}"/>
    <dataValidation allowBlank="1" showInputMessage="1" showErrorMessage="1" prompt="Maandkalender december" sqref="A1" xr:uid="{00000000-0002-0000-0B00-000001000000}"/>
    <dataValidation allowBlank="1" showInputMessage="1" showErrorMessage="1" prompt="Het jaar in deze cel wordt automatisch bijgewerkt op basis van het jaar dat op het werkblad Januari is ingevoerd. De onderstaande agenda heeft datums voor vorige en volgende maand met een lettertype in een lichtere tint" sqref="B2:D2" xr:uid="{00000000-0002-0000-0B00-000002000000}"/>
    <dataValidation allowBlank="1" showInputMessage="1" showErrorMessage="1" prompt="Deze rij bevat de namen van de weekdagen voor deze agenda. Deze cel bevat de eerste dag van de week. Als u de eerste dag van de week wilt wijzigen, selecteert u een nieuwe dag in cel L5 op het werkblad Januari." sqref="B3" xr:uid="{00000000-0002-0000-0B00-000003000000}"/>
    <dataValidation allowBlank="1" showInputMessage="1" prompt="Voer maandnotities in de onderstaande cel in" sqref="D14:H14" xr:uid="{00000000-0002-0000-0B00-000004000000}"/>
    <dataValidation allowBlank="1" showInputMessage="1" prompt="Voer maandnotities in deze cel in" sqref="D15:H15" xr:uid="{00000000-0002-0000-0B00-000005000000}"/>
    <dataValidation allowBlank="1" showInputMessage="1" showErrorMessage="1" prompt="Deze rij en rij 7, 9, 11, 13 en 15 zijn cellen voor het invoeren van dagnotities voor de kalenderdag in de cel erboven." sqref="B5" xr:uid="{00000000-0002-0000-0B00-000006000000}"/>
    <dataValidation allowBlank="1" showInputMessage="1" showErrorMessage="1" prompt="Deze rij en rij 6, 8, 10, 12 en 14 bevatten de kalenderdagen van de week. Als deze cel niet het getal 1 bevat, is dit een dag van de vorige maand. Voer notities in cel D15 in." sqref="B4" xr:uid="{00000000-0002-0000-0B00-000007000000}"/>
  </dataValidations>
  <printOptions horizontalCentered="1"/>
  <pageMargins left="0.25" right="0.25" top="0.5" bottom="0.5" header="0.3" footer="0.3"/>
  <pageSetup paperSize="9" scale="99"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A1:I15"/>
  <sheetViews>
    <sheetView showGridLines="0" zoomScaleNormal="10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46" t="str">
        <f>"Februari "&amp;CalenderYear</f>
        <v>Februari 2021</v>
      </c>
      <c r="C2" s="46"/>
      <c r="D2" s="46"/>
      <c r="E2" s="3"/>
      <c r="F2" s="3"/>
      <c r="G2" s="3"/>
      <c r="H2" s="4"/>
    </row>
    <row r="3" spans="1:9" s="11" customFormat="1" ht="24" customHeight="1" x14ac:dyDescent="0.3">
      <c r="A3" s="10"/>
      <c r="B3" s="7" t="str">
        <f>BeginVanDeWeek</f>
        <v>maandag</v>
      </c>
      <c r="C3" s="8" t="str">
        <f>TEXT(C4,"dddd")</f>
        <v>dinsdag</v>
      </c>
      <c r="D3" s="8" t="str">
        <f t="shared" ref="D3:H3" si="0">TEXT(D4,"dddd")</f>
        <v>woensdag</v>
      </c>
      <c r="E3" s="8" t="str">
        <f t="shared" si="0"/>
        <v>donderdag</v>
      </c>
      <c r="F3" s="8" t="str">
        <f t="shared" si="0"/>
        <v>vrijdag</v>
      </c>
      <c r="G3" s="8" t="str">
        <f t="shared" si="0"/>
        <v>zaterdag</v>
      </c>
      <c r="H3" s="9" t="str">
        <f t="shared" si="0"/>
        <v>zondag</v>
      </c>
    </row>
    <row r="4" spans="1:9" s="6" customFormat="1" ht="24" customHeight="1" x14ac:dyDescent="0.3">
      <c r="A4" s="5"/>
      <c r="B4" s="33">
        <f t="array" ref="B4:H4">DaysAndWeeks+DATE(CalenderYear,2,1)-WEEKDAY(DATE(CalenderYear,2,1),(BeginVanDeWeek="maandag")+1)+1</f>
        <v>44228</v>
      </c>
      <c r="C4" s="33">
        <v>44229</v>
      </c>
      <c r="D4" s="33">
        <v>44230</v>
      </c>
      <c r="E4" s="33">
        <v>44231</v>
      </c>
      <c r="F4" s="33">
        <v>44232</v>
      </c>
      <c r="G4" s="33">
        <v>44233</v>
      </c>
      <c r="H4" s="34">
        <v>44234</v>
      </c>
    </row>
    <row r="5" spans="1:9" s="14" customFormat="1" ht="56.1" customHeight="1" x14ac:dyDescent="0.3">
      <c r="A5" s="13"/>
      <c r="B5" s="12"/>
      <c r="C5" s="12"/>
      <c r="D5" s="12"/>
      <c r="E5" s="12"/>
      <c r="F5" s="12"/>
      <c r="G5" s="12"/>
      <c r="H5" s="12"/>
    </row>
    <row r="6" spans="1:9" s="6" customFormat="1" ht="24" customHeight="1" x14ac:dyDescent="0.3">
      <c r="A6" s="5"/>
      <c r="B6" s="35">
        <f t="array" ref="B6:H6">DaysAndWeeks+DATE(CalenderYear,2,1)-WEEKDAY(DATE(CalenderYear,2,1),(BeginVanDeWeek="maandag")+1)+8</f>
        <v>44235</v>
      </c>
      <c r="C6" s="35">
        <v>44236</v>
      </c>
      <c r="D6" s="35">
        <v>44237</v>
      </c>
      <c r="E6" s="35">
        <v>44238</v>
      </c>
      <c r="F6" s="35">
        <v>44239</v>
      </c>
      <c r="G6" s="35">
        <v>44240</v>
      </c>
      <c r="H6" s="35">
        <v>44241</v>
      </c>
    </row>
    <row r="7" spans="1:9" s="14" customFormat="1" ht="56.1" customHeight="1" x14ac:dyDescent="0.3">
      <c r="A7" s="13"/>
      <c r="B7" s="15"/>
      <c r="C7" s="15"/>
      <c r="D7" s="15"/>
      <c r="E7" s="15"/>
      <c r="F7" s="15"/>
      <c r="G7" s="15"/>
      <c r="H7" s="15"/>
    </row>
    <row r="8" spans="1:9" s="6" customFormat="1" ht="24" customHeight="1" x14ac:dyDescent="0.3">
      <c r="A8" s="5"/>
      <c r="B8" s="36">
        <f t="array" ref="B8:H8">DaysAndWeeks+DATE(CalenderYear,2,1)-WEEKDAY(DATE(CalenderYear,2,1),(BeginVanDeWeek="maandag")+1)+15</f>
        <v>44242</v>
      </c>
      <c r="C8" s="36">
        <v>44243</v>
      </c>
      <c r="D8" s="36">
        <v>44244</v>
      </c>
      <c r="E8" s="36">
        <v>44245</v>
      </c>
      <c r="F8" s="36">
        <v>44246</v>
      </c>
      <c r="G8" s="36">
        <v>44247</v>
      </c>
      <c r="H8" s="36">
        <v>44248</v>
      </c>
    </row>
    <row r="9" spans="1:9" s="14" customFormat="1" ht="56.1" customHeight="1" x14ac:dyDescent="0.3">
      <c r="A9" s="13"/>
      <c r="B9" s="12"/>
      <c r="C9" s="12"/>
      <c r="D9" s="12"/>
      <c r="E9" s="12"/>
      <c r="F9" s="12"/>
      <c r="G9" s="12"/>
      <c r="H9" s="12"/>
    </row>
    <row r="10" spans="1:9" s="6" customFormat="1" ht="24" customHeight="1" x14ac:dyDescent="0.3">
      <c r="A10" s="5"/>
      <c r="B10" s="35">
        <f t="array" ref="B10:H10">DaysAndWeeks+DATE(CalenderYear,2,1)-WEEKDAY(DATE(CalenderYear,2,1),(BeginVanDeWeek="maandag")+1)+22</f>
        <v>44249</v>
      </c>
      <c r="C10" s="35">
        <v>44250</v>
      </c>
      <c r="D10" s="35">
        <v>44251</v>
      </c>
      <c r="E10" s="35">
        <v>44252</v>
      </c>
      <c r="F10" s="35">
        <v>44253</v>
      </c>
      <c r="G10" s="35">
        <v>44254</v>
      </c>
      <c r="H10" s="35">
        <v>44255</v>
      </c>
    </row>
    <row r="11" spans="1:9" s="14" customFormat="1" ht="56.1" customHeight="1" x14ac:dyDescent="0.3">
      <c r="A11" s="13"/>
      <c r="B11" s="15"/>
      <c r="C11" s="15"/>
      <c r="D11" s="15"/>
      <c r="E11" s="15"/>
      <c r="F11" s="15"/>
      <c r="G11" s="15"/>
      <c r="H11" s="15"/>
    </row>
    <row r="12" spans="1:9" s="6" customFormat="1" ht="24" customHeight="1" x14ac:dyDescent="0.3">
      <c r="A12" s="5"/>
      <c r="B12" s="36">
        <f t="array" ref="B12:H12">DaysAndWeeks+DATE(CalenderYear,2,1)-WEEKDAY(DATE(CalenderYear,2,1),(BeginVanDeWeek="maandag")+1)+29</f>
        <v>44256</v>
      </c>
      <c r="C12" s="36">
        <v>44257</v>
      </c>
      <c r="D12" s="36">
        <v>44258</v>
      </c>
      <c r="E12" s="36">
        <v>44259</v>
      </c>
      <c r="F12" s="36">
        <v>44260</v>
      </c>
      <c r="G12" s="36">
        <v>44261</v>
      </c>
      <c r="H12" s="36">
        <v>44262</v>
      </c>
    </row>
    <row r="13" spans="1:9" s="14" customFormat="1" ht="56.1" customHeight="1" x14ac:dyDescent="0.3">
      <c r="A13" s="13"/>
      <c r="B13" s="12"/>
      <c r="C13" s="12"/>
      <c r="D13" s="12"/>
      <c r="E13" s="12"/>
      <c r="F13" s="12"/>
      <c r="G13" s="12"/>
      <c r="H13" s="12"/>
    </row>
    <row r="14" spans="1:9" s="6" customFormat="1" ht="24" customHeight="1" x14ac:dyDescent="0.3">
      <c r="A14" s="5"/>
      <c r="B14" s="35">
        <f t="array" ref="B14:C14">DaysAndWeeks+DATE(CalenderYear,2,1)-WEEKDAY(DATE(CalenderYear,2,1),(BeginVanDeWeek="maandag")+1)+36</f>
        <v>44263</v>
      </c>
      <c r="C14" s="35">
        <v>44264</v>
      </c>
      <c r="D14" s="47" t="s">
        <v>0</v>
      </c>
      <c r="E14" s="47"/>
      <c r="F14" s="47"/>
      <c r="G14" s="47"/>
      <c r="H14" s="48"/>
    </row>
    <row r="15" spans="1:9" s="14" customFormat="1" ht="56.1" customHeight="1" x14ac:dyDescent="0.3">
      <c r="A15" s="13"/>
      <c r="B15" s="15"/>
      <c r="C15" s="15"/>
      <c r="D15" s="49"/>
      <c r="E15" s="49"/>
      <c r="F15" s="49"/>
      <c r="G15" s="49"/>
      <c r="H15" s="50"/>
    </row>
  </sheetData>
  <mergeCells count="3">
    <mergeCell ref="B2:D2"/>
    <mergeCell ref="D14:H14"/>
    <mergeCell ref="D15:H15"/>
  </mergeCells>
  <conditionalFormatting sqref="B12:H12 B14:C14">
    <cfRule type="expression" dxfId="21" priority="2">
      <formula>AND(DAY(B12)&gt;=1,DAY(B12)&lt;=15)</formula>
    </cfRule>
  </conditionalFormatting>
  <conditionalFormatting sqref="B4:G4">
    <cfRule type="expression" dxfId="20" priority="1">
      <formula>DAY(B4)&gt;8</formula>
    </cfRule>
  </conditionalFormatting>
  <dataValidations count="8">
    <dataValidation allowBlank="1" showInputMessage="1" showErrorMessage="1" prompt="Automatisch bepaalde weekdag" sqref="C3:H3" xr:uid="{00000000-0002-0000-0100-000000000000}"/>
    <dataValidation allowBlank="1" showInputMessage="1" showErrorMessage="1" prompt="Het jaar in deze cel wordt automatisch bijgewerkt op basis van het jaar dat op het werkblad Januari is ingevoerd. De onderstaande agenda heeft datums voor vorige en volgende maand met een lettertype in een lichtere tint" sqref="B2:D2" xr:uid="{00000000-0002-0000-0100-000001000000}"/>
    <dataValidation allowBlank="1" showInputMessage="1" showErrorMessage="1" prompt="Deze rij bevat de namen van de weekdagen voor deze agenda. Deze cel bevat de eerste dag van de week. Als u de eerste dag van de week wilt wijzigen, selecteert u een nieuwe dag in cel L5 op het werkblad Januari." sqref="B3" xr:uid="{00000000-0002-0000-0100-000002000000}"/>
    <dataValidation allowBlank="1" showInputMessage="1" showErrorMessage="1" prompt="Maandkalender februari" sqref="A1" xr:uid="{00000000-0002-0000-0100-000003000000}"/>
    <dataValidation allowBlank="1" showInputMessage="1" prompt="Voer maandnotities in de onderstaande cel in" sqref="D14:H14" xr:uid="{00000000-0002-0000-0100-000004000000}"/>
    <dataValidation allowBlank="1" showInputMessage="1" prompt="Voer maandnotities in deze cel in" sqref="D15:H15" xr:uid="{00000000-0002-0000-0100-000005000000}"/>
    <dataValidation allowBlank="1" showInputMessage="1" showErrorMessage="1" prompt="Deze rij en rij 7, 9, 11, 13 en 15 zijn cellen voor het invoeren van dagnotities voor de kalenderdag in de cel erboven." sqref="B5" xr:uid="{00000000-0002-0000-0100-000006000000}"/>
    <dataValidation allowBlank="1" showInputMessage="1" showErrorMessage="1" prompt="Deze rij en rij 6, 8, 10, 12 en 14 bevatten de kalenderdagen van de week. Als deze cel niet het getal 1 bevat, is dit een dag van de vorige maand. Voer notities in cel D15 in." sqref="B4" xr:uid="{00000000-0002-0000-0100-000007000000}"/>
  </dataValidations>
  <printOptions horizontalCentered="1"/>
  <pageMargins left="0.25" right="0.25" top="0.5" bottom="0.5" header="0.3" footer="0.3"/>
  <pageSetup paperSize="9" scale="99"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A1:I15"/>
  <sheetViews>
    <sheetView showGridLines="0" zoomScaleNormal="10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52" t="str">
        <f>"Maart "&amp;CalenderYear</f>
        <v>Maart 2021</v>
      </c>
      <c r="C2" s="52"/>
      <c r="D2" s="52"/>
      <c r="E2" s="3"/>
      <c r="F2" s="3"/>
      <c r="G2" s="3"/>
      <c r="H2" s="4"/>
    </row>
    <row r="3" spans="1:9" s="11" customFormat="1" ht="24" customHeight="1" x14ac:dyDescent="0.3">
      <c r="A3" s="10"/>
      <c r="B3" s="21" t="str">
        <f>BeginVanDeWeek</f>
        <v>maandag</v>
      </c>
      <c r="C3" s="22" t="str">
        <f>TEXT(C4,"dddd")</f>
        <v>dinsdag</v>
      </c>
      <c r="D3" s="22" t="str">
        <f t="shared" ref="D3:H3" si="0">TEXT(D4,"dddd")</f>
        <v>woensdag</v>
      </c>
      <c r="E3" s="22" t="str">
        <f t="shared" si="0"/>
        <v>donderdag</v>
      </c>
      <c r="F3" s="22" t="str">
        <f t="shared" si="0"/>
        <v>vrijdag</v>
      </c>
      <c r="G3" s="22" t="str">
        <f t="shared" si="0"/>
        <v>zaterdag</v>
      </c>
      <c r="H3" s="23" t="str">
        <f t="shared" si="0"/>
        <v>zondag</v>
      </c>
    </row>
    <row r="4" spans="1:9" s="6" customFormat="1" ht="24" customHeight="1" x14ac:dyDescent="0.3">
      <c r="A4" s="5"/>
      <c r="B4" s="43">
        <f t="array" ref="B4:H4">DaysAndWeeks+DATE(CalenderYear,3,1)-WEEKDAY(DATE(CalenderYear,3,1),(BeginVanDeWeek="maandag")+1)+1</f>
        <v>44256</v>
      </c>
      <c r="C4" s="43">
        <v>44257</v>
      </c>
      <c r="D4" s="43">
        <v>44258</v>
      </c>
      <c r="E4" s="43">
        <v>44259</v>
      </c>
      <c r="F4" s="43">
        <v>44260</v>
      </c>
      <c r="G4" s="43">
        <v>44261</v>
      </c>
      <c r="H4" s="43">
        <v>44262</v>
      </c>
    </row>
    <row r="5" spans="1:9" s="14" customFormat="1" ht="56.1" customHeight="1" x14ac:dyDescent="0.3">
      <c r="A5" s="13"/>
      <c r="B5" s="25"/>
      <c r="C5" s="25"/>
      <c r="D5" s="25"/>
      <c r="E5" s="25"/>
      <c r="F5" s="25"/>
      <c r="G5" s="25"/>
      <c r="H5" s="25"/>
    </row>
    <row r="6" spans="1:9" s="6" customFormat="1" ht="24" customHeight="1" x14ac:dyDescent="0.3">
      <c r="A6" s="5"/>
      <c r="B6" s="44">
        <f t="array" ref="B6:H6">DaysAndWeeks+DATE(CalenderYear,3,1)-WEEKDAY(DATE(CalenderYear,3,1),(BeginVanDeWeek="maandag")+1)+8</f>
        <v>44263</v>
      </c>
      <c r="C6" s="44">
        <v>44264</v>
      </c>
      <c r="D6" s="44">
        <v>44265</v>
      </c>
      <c r="E6" s="44">
        <v>44266</v>
      </c>
      <c r="F6" s="44">
        <v>44267</v>
      </c>
      <c r="G6" s="44">
        <v>44268</v>
      </c>
      <c r="H6" s="44">
        <v>44269</v>
      </c>
    </row>
    <row r="7" spans="1:9" s="14" customFormat="1" ht="56.1" customHeight="1" x14ac:dyDescent="0.3">
      <c r="A7" s="13"/>
      <c r="B7" s="24"/>
      <c r="C7" s="24"/>
      <c r="D7" s="24"/>
      <c r="E7" s="24"/>
      <c r="F7" s="24"/>
      <c r="G7" s="24"/>
      <c r="H7" s="24"/>
    </row>
    <row r="8" spans="1:9" s="6" customFormat="1" ht="24" customHeight="1" x14ac:dyDescent="0.3">
      <c r="A8" s="5"/>
      <c r="B8" s="45">
        <f t="array" ref="B8:H8">DaysAndWeeks+DATE(CalenderYear,3,1)-WEEKDAY(DATE(CalenderYear,3,1),(BeginVanDeWeek="maandag")+1)+15</f>
        <v>44270</v>
      </c>
      <c r="C8" s="45">
        <v>44271</v>
      </c>
      <c r="D8" s="45">
        <v>44272</v>
      </c>
      <c r="E8" s="45">
        <v>44273</v>
      </c>
      <c r="F8" s="45">
        <v>44274</v>
      </c>
      <c r="G8" s="45">
        <v>44275</v>
      </c>
      <c r="H8" s="45">
        <v>44276</v>
      </c>
    </row>
    <row r="9" spans="1:9" s="14" customFormat="1" ht="56.1" customHeight="1" x14ac:dyDescent="0.3">
      <c r="A9" s="13"/>
      <c r="B9" s="25"/>
      <c r="C9" s="25"/>
      <c r="D9" s="25"/>
      <c r="E9" s="25"/>
      <c r="F9" s="25"/>
      <c r="G9" s="25"/>
      <c r="H9" s="25"/>
    </row>
    <row r="10" spans="1:9" s="6" customFormat="1" ht="24" customHeight="1" x14ac:dyDescent="0.3">
      <c r="A10" s="5"/>
      <c r="B10" s="44">
        <f t="array" ref="B10:H10">DaysAndWeeks+DATE(CalenderYear,3,1)-WEEKDAY(DATE(CalenderYear,3,1),(BeginVanDeWeek="maandag")+1)+22</f>
        <v>44277</v>
      </c>
      <c r="C10" s="44">
        <v>44278</v>
      </c>
      <c r="D10" s="44">
        <v>44279</v>
      </c>
      <c r="E10" s="44">
        <v>44280</v>
      </c>
      <c r="F10" s="44">
        <v>44281</v>
      </c>
      <c r="G10" s="44">
        <v>44282</v>
      </c>
      <c r="H10" s="44">
        <v>44283</v>
      </c>
    </row>
    <row r="11" spans="1:9" s="14" customFormat="1" ht="56.1" customHeight="1" x14ac:dyDescent="0.3">
      <c r="A11" s="13"/>
      <c r="B11" s="24"/>
      <c r="C11" s="24"/>
      <c r="D11" s="24"/>
      <c r="E11" s="24"/>
      <c r="F11" s="24"/>
      <c r="G11" s="24"/>
      <c r="H11" s="24"/>
    </row>
    <row r="12" spans="1:9" s="6" customFormat="1" ht="24" customHeight="1" x14ac:dyDescent="0.3">
      <c r="A12" s="5"/>
      <c r="B12" s="45">
        <f t="array" ref="B12:H12">DaysAndWeeks+DATE(CalenderYear,3,1)-WEEKDAY(DATE(CalenderYear,3,1),(BeginVanDeWeek="maandag")+1)+29</f>
        <v>44284</v>
      </c>
      <c r="C12" s="45">
        <v>44285</v>
      </c>
      <c r="D12" s="45">
        <v>44286</v>
      </c>
      <c r="E12" s="45">
        <v>44287</v>
      </c>
      <c r="F12" s="45">
        <v>44288</v>
      </c>
      <c r="G12" s="45">
        <v>44289</v>
      </c>
      <c r="H12" s="45">
        <v>44290</v>
      </c>
    </row>
    <row r="13" spans="1:9" s="14" customFormat="1" ht="56.1" customHeight="1" x14ac:dyDescent="0.3">
      <c r="A13" s="13"/>
      <c r="B13" s="25"/>
      <c r="C13" s="25"/>
      <c r="D13" s="25"/>
      <c r="E13" s="25"/>
      <c r="F13" s="25"/>
      <c r="G13" s="25"/>
      <c r="H13" s="25"/>
    </row>
    <row r="14" spans="1:9" s="6" customFormat="1" ht="24" customHeight="1" x14ac:dyDescent="0.3">
      <c r="A14" s="5"/>
      <c r="B14" s="44">
        <f t="array" ref="B14:C14">DaysAndWeeks+DATE(CalenderYear,3,1)-WEEKDAY(DATE(CalenderYear,3,1),(BeginVanDeWeek="maandag")+1)+36</f>
        <v>44291</v>
      </c>
      <c r="C14" s="44">
        <v>44292</v>
      </c>
      <c r="D14" s="53" t="s">
        <v>0</v>
      </c>
      <c r="E14" s="53"/>
      <c r="F14" s="53"/>
      <c r="G14" s="53"/>
      <c r="H14" s="54"/>
    </row>
    <row r="15" spans="1:9" s="14" customFormat="1" ht="56.1" customHeight="1" x14ac:dyDescent="0.3">
      <c r="A15" s="13"/>
      <c r="B15" s="24"/>
      <c r="C15" s="24"/>
      <c r="D15" s="55"/>
      <c r="E15" s="55"/>
      <c r="F15" s="55"/>
      <c r="G15" s="55"/>
      <c r="H15" s="56"/>
    </row>
  </sheetData>
  <mergeCells count="3">
    <mergeCell ref="B2:D2"/>
    <mergeCell ref="D14:H14"/>
    <mergeCell ref="D15:H15"/>
  </mergeCells>
  <conditionalFormatting sqref="B12:H12 B14:C14">
    <cfRule type="expression" dxfId="19" priority="2">
      <formula>AND(DAY(B12)&gt;=1,DAY(B12)&lt;=15)</formula>
    </cfRule>
  </conditionalFormatting>
  <conditionalFormatting sqref="B4:G4">
    <cfRule type="expression" dxfId="18" priority="1">
      <formula>DAY(B4)&gt;8</formula>
    </cfRule>
  </conditionalFormatting>
  <dataValidations count="8">
    <dataValidation allowBlank="1" showInputMessage="1" showErrorMessage="1" prompt="Maandkalender maart" sqref="A1" xr:uid="{00000000-0002-0000-0200-000000000000}"/>
    <dataValidation allowBlank="1" showInputMessage="1" showErrorMessage="1" prompt="Het jaar in deze cel wordt automatisch bijgewerkt op basis van het jaar dat op het werkblad Januari is ingevoerd. De onderstaande agenda heeft datums voor vorige en volgende maand met een lettertype in een lichtere tint" sqref="B2:D2" xr:uid="{00000000-0002-0000-0200-000001000000}"/>
    <dataValidation allowBlank="1" showInputMessage="1" showErrorMessage="1" prompt="Automatisch bepaalde weekdag" sqref="C3:H3" xr:uid="{00000000-0002-0000-0200-000002000000}"/>
    <dataValidation allowBlank="1" showInputMessage="1" showErrorMessage="1" prompt="Deze rij en rij 6, 8, 10, 12 en 14 bevatten de kalenderdagen van de week. Als deze cel niet het getal 1 bevat, is dit een dag van de vorige maand. Voer notities in cel D15 in." sqref="B4" xr:uid="{00000000-0002-0000-0200-000003000000}"/>
    <dataValidation allowBlank="1" showInputMessage="1" showErrorMessage="1" prompt="Deze rij en rij 7, 9, 11, 13 en 15 zijn cellen voor het invoeren van dagnotities voor de kalenderdag in de cel erboven." sqref="B5" xr:uid="{00000000-0002-0000-0200-000004000000}"/>
    <dataValidation allowBlank="1" showInputMessage="1" prompt="Voer maandnotities in deze cel in" sqref="D15:H15" xr:uid="{00000000-0002-0000-0200-000005000000}"/>
    <dataValidation allowBlank="1" showInputMessage="1" prompt="Voer maandnotities in de onderstaande cel in" sqref="D14:H14" xr:uid="{00000000-0002-0000-0200-000006000000}"/>
    <dataValidation allowBlank="1" showInputMessage="1" showErrorMessage="1" prompt="Deze rij bevat de namen van de weekdagen voor deze agenda. Deze cel bevat de eerste dag van de week. Als u de eerste dag van de week wilt wijzigen, selecteert u een nieuwe dag in cel L5 op het werkblad Januari." sqref="B3" xr:uid="{00000000-0002-0000-0200-000007000000}"/>
  </dataValidations>
  <printOptions horizontalCentered="1"/>
  <pageMargins left="0.25" right="0.25" top="0.5" bottom="0.5" header="0.3" footer="0.3"/>
  <pageSetup paperSize="9" scale="99"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A1:I15"/>
  <sheetViews>
    <sheetView showGridLines="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52" t="str">
        <f>"April "&amp;CalenderYear</f>
        <v>April 2021</v>
      </c>
      <c r="C2" s="52"/>
      <c r="D2" s="52"/>
      <c r="E2" s="3"/>
      <c r="F2" s="3"/>
      <c r="G2" s="3"/>
      <c r="H2" s="4"/>
    </row>
    <row r="3" spans="1:9" s="11" customFormat="1" ht="24" customHeight="1" x14ac:dyDescent="0.3">
      <c r="A3" s="10"/>
      <c r="B3" s="21" t="str">
        <f>BeginVanDeWeek</f>
        <v>maandag</v>
      </c>
      <c r="C3" s="22" t="str">
        <f>TEXT(C4,"dddd")</f>
        <v>dinsdag</v>
      </c>
      <c r="D3" s="22" t="str">
        <f t="shared" ref="D3:H3" si="0">TEXT(D4,"dddd")</f>
        <v>woensdag</v>
      </c>
      <c r="E3" s="22" t="str">
        <f t="shared" si="0"/>
        <v>donderdag</v>
      </c>
      <c r="F3" s="22" t="str">
        <f t="shared" si="0"/>
        <v>vrijdag</v>
      </c>
      <c r="G3" s="22" t="str">
        <f t="shared" si="0"/>
        <v>zaterdag</v>
      </c>
      <c r="H3" s="23" t="str">
        <f t="shared" si="0"/>
        <v>zondag</v>
      </c>
    </row>
    <row r="4" spans="1:9" s="6" customFormat="1" ht="24" customHeight="1" x14ac:dyDescent="0.3">
      <c r="A4" s="5"/>
      <c r="B4" s="43">
        <f t="array" ref="B4:H4">DaysAndWeeks+DATE(CalenderYear,4,1)-WEEKDAY(DATE(CalenderYear,4,1),(BeginVanDeWeek="maandag")+1)+1</f>
        <v>44284</v>
      </c>
      <c r="C4" s="43">
        <v>44285</v>
      </c>
      <c r="D4" s="43">
        <v>44286</v>
      </c>
      <c r="E4" s="43">
        <v>44287</v>
      </c>
      <c r="F4" s="43">
        <v>44288</v>
      </c>
      <c r="G4" s="43">
        <v>44289</v>
      </c>
      <c r="H4" s="43">
        <v>44290</v>
      </c>
    </row>
    <row r="5" spans="1:9" s="14" customFormat="1" ht="56.1" customHeight="1" x14ac:dyDescent="0.3">
      <c r="A5" s="13"/>
      <c r="B5" s="25"/>
      <c r="C5" s="25"/>
      <c r="D5" s="25"/>
      <c r="E5" s="25"/>
      <c r="F5" s="25"/>
      <c r="G5" s="25"/>
      <c r="H5" s="25"/>
    </row>
    <row r="6" spans="1:9" s="6" customFormat="1" ht="24" customHeight="1" x14ac:dyDescent="0.3">
      <c r="A6" s="5"/>
      <c r="B6" s="44">
        <f t="array" ref="B6:H6">DaysAndWeeks+DATE(CalenderYear,4,1)-WEEKDAY(DATE(CalenderYear,4,1),(BeginVanDeWeek="maandag")+1)+8</f>
        <v>44291</v>
      </c>
      <c r="C6" s="44">
        <v>44292</v>
      </c>
      <c r="D6" s="44">
        <v>44293</v>
      </c>
      <c r="E6" s="44">
        <v>44294</v>
      </c>
      <c r="F6" s="44">
        <v>44295</v>
      </c>
      <c r="G6" s="44">
        <v>44296</v>
      </c>
      <c r="H6" s="44">
        <v>44297</v>
      </c>
    </row>
    <row r="7" spans="1:9" s="14" customFormat="1" ht="56.1" customHeight="1" x14ac:dyDescent="0.3">
      <c r="A7" s="13"/>
      <c r="B7" s="24"/>
      <c r="C7" s="24"/>
      <c r="D7" s="24"/>
      <c r="E7" s="24"/>
      <c r="F7" s="24"/>
      <c r="G7" s="24"/>
      <c r="H7" s="24"/>
    </row>
    <row r="8" spans="1:9" s="6" customFormat="1" ht="24" customHeight="1" x14ac:dyDescent="0.3">
      <c r="A8" s="5"/>
      <c r="B8" s="45">
        <f t="array" ref="B8:H8">DaysAndWeeks+DATE(CalenderYear,4,1)-WEEKDAY(DATE(CalenderYear,4,1),(BeginVanDeWeek="maandag")+1)+15</f>
        <v>44298</v>
      </c>
      <c r="C8" s="45">
        <v>44299</v>
      </c>
      <c r="D8" s="45">
        <v>44300</v>
      </c>
      <c r="E8" s="45">
        <v>44301</v>
      </c>
      <c r="F8" s="45">
        <v>44302</v>
      </c>
      <c r="G8" s="45">
        <v>44303</v>
      </c>
      <c r="H8" s="45">
        <v>44304</v>
      </c>
    </row>
    <row r="9" spans="1:9" s="14" customFormat="1" ht="56.1" customHeight="1" x14ac:dyDescent="0.3">
      <c r="A9" s="13"/>
      <c r="B9" s="25"/>
      <c r="C9" s="25"/>
      <c r="D9" s="25"/>
      <c r="E9" s="25"/>
      <c r="F9" s="25"/>
      <c r="G9" s="25"/>
      <c r="H9" s="25"/>
    </row>
    <row r="10" spans="1:9" s="6" customFormat="1" ht="24" customHeight="1" x14ac:dyDescent="0.3">
      <c r="A10" s="5"/>
      <c r="B10" s="44">
        <f t="array" ref="B10:H10">DaysAndWeeks+DATE(CalenderYear,4,1)-WEEKDAY(DATE(CalenderYear,4,1),(BeginVanDeWeek="maandag")+1)+22</f>
        <v>44305</v>
      </c>
      <c r="C10" s="44">
        <v>44306</v>
      </c>
      <c r="D10" s="44">
        <v>44307</v>
      </c>
      <c r="E10" s="44">
        <v>44308</v>
      </c>
      <c r="F10" s="44">
        <v>44309</v>
      </c>
      <c r="G10" s="44">
        <v>44310</v>
      </c>
      <c r="H10" s="44">
        <v>44311</v>
      </c>
    </row>
    <row r="11" spans="1:9" s="14" customFormat="1" ht="56.1" customHeight="1" x14ac:dyDescent="0.3">
      <c r="A11" s="13"/>
      <c r="B11" s="24"/>
      <c r="C11" s="24"/>
      <c r="D11" s="24"/>
      <c r="E11" s="24"/>
      <c r="F11" s="24"/>
      <c r="G11" s="24"/>
      <c r="H11" s="24"/>
    </row>
    <row r="12" spans="1:9" s="6" customFormat="1" ht="24" customHeight="1" x14ac:dyDescent="0.3">
      <c r="A12" s="5"/>
      <c r="B12" s="45">
        <f t="array" ref="B12:H12">DaysAndWeeks+DATE(CalenderYear,4,1)-WEEKDAY(DATE(CalenderYear,4,1),(BeginVanDeWeek="maandag")+1)+29</f>
        <v>44312</v>
      </c>
      <c r="C12" s="45">
        <v>44313</v>
      </c>
      <c r="D12" s="45">
        <v>44314</v>
      </c>
      <c r="E12" s="45">
        <v>44315</v>
      </c>
      <c r="F12" s="45">
        <v>44316</v>
      </c>
      <c r="G12" s="45">
        <v>44317</v>
      </c>
      <c r="H12" s="45">
        <v>44318</v>
      </c>
    </row>
    <row r="13" spans="1:9" s="14" customFormat="1" ht="56.1" customHeight="1" x14ac:dyDescent="0.3">
      <c r="A13" s="13"/>
      <c r="B13" s="25"/>
      <c r="C13" s="25"/>
      <c r="D13" s="25"/>
      <c r="E13" s="25"/>
      <c r="F13" s="25"/>
      <c r="G13" s="25"/>
      <c r="H13" s="25"/>
    </row>
    <row r="14" spans="1:9" s="6" customFormat="1" ht="24" customHeight="1" x14ac:dyDescent="0.3">
      <c r="A14" s="5"/>
      <c r="B14" s="44">
        <f t="array" ref="B14:C14">DaysAndWeeks+DATE(CalenderYear,4,1)-WEEKDAY(DATE(CalenderYear,4,1),(BeginVanDeWeek="maandag")+1)+36</f>
        <v>44319</v>
      </c>
      <c r="C14" s="44">
        <v>44320</v>
      </c>
      <c r="D14" s="53" t="s">
        <v>0</v>
      </c>
      <c r="E14" s="53"/>
      <c r="F14" s="53"/>
      <c r="G14" s="53"/>
      <c r="H14" s="54"/>
    </row>
    <row r="15" spans="1:9" s="14" customFormat="1" ht="56.1" customHeight="1" x14ac:dyDescent="0.3">
      <c r="A15" s="13"/>
      <c r="B15" s="24"/>
      <c r="C15" s="24"/>
      <c r="D15" s="55"/>
      <c r="E15" s="55"/>
      <c r="F15" s="55"/>
      <c r="G15" s="55"/>
      <c r="H15" s="56"/>
    </row>
  </sheetData>
  <mergeCells count="3">
    <mergeCell ref="B2:D2"/>
    <mergeCell ref="D14:H14"/>
    <mergeCell ref="D15:H15"/>
  </mergeCells>
  <conditionalFormatting sqref="B12:H12 B14:C14">
    <cfRule type="expression" dxfId="17" priority="2">
      <formula>AND(DAY(B12)&gt;=1,DAY(B12)&lt;=15)</formula>
    </cfRule>
  </conditionalFormatting>
  <conditionalFormatting sqref="B4:G4">
    <cfRule type="expression" dxfId="16" priority="1">
      <formula>DAY(B4)&gt;8</formula>
    </cfRule>
  </conditionalFormatting>
  <dataValidations count="8">
    <dataValidation allowBlank="1" showInputMessage="1" showErrorMessage="1" prompt="Automatisch bepaalde weekdag" sqref="C3:H3" xr:uid="{00000000-0002-0000-0300-000000000000}"/>
    <dataValidation allowBlank="1" showInputMessage="1" showErrorMessage="1" prompt="Het jaar in deze cel wordt automatisch bijgewerkt op basis van het jaar dat op het werkblad Januari is ingevoerd. De onderstaande agenda heeft datums voor vorige en volgende maand met een lettertype in een lichtere tint" sqref="B2:D2" xr:uid="{00000000-0002-0000-0300-000001000000}"/>
    <dataValidation allowBlank="1" showInputMessage="1" showErrorMessage="1" prompt="Maandkalender april" sqref="A1" xr:uid="{00000000-0002-0000-0300-000002000000}"/>
    <dataValidation allowBlank="1" showInputMessage="1" showErrorMessage="1" prompt="Deze rij bevat de namen van de weekdagen voor deze agenda. Deze cel bevat de eerste dag van de week. Als u de eerste dag van de week wilt wijzigen, selecteert u een nieuwe dag in cel L5 op het werkblad Januari." sqref="B3" xr:uid="{00000000-0002-0000-0300-000003000000}"/>
    <dataValidation allowBlank="1" showInputMessage="1" prompt="Voer maandnotities in de onderstaande cel in" sqref="D14:H14" xr:uid="{00000000-0002-0000-0300-000004000000}"/>
    <dataValidation allowBlank="1" showInputMessage="1" prompt="Voer maandnotities in deze cel in" sqref="D15:H15" xr:uid="{00000000-0002-0000-0300-000005000000}"/>
    <dataValidation allowBlank="1" showInputMessage="1" showErrorMessage="1" prompt="Deze rij en rij 7, 9, 11, 13 en 15 zijn cellen voor het invoeren van dagnotities voor de kalenderdag in de cel erboven." sqref="B5" xr:uid="{00000000-0002-0000-0300-000006000000}"/>
    <dataValidation allowBlank="1" showInputMessage="1" showErrorMessage="1" prompt="Deze rij en rij 6, 8, 10, 12 en 14 bevatten de kalenderdagen van de week. Als deze cel niet het getal 1 bevat, is dit een dag van de vorige maand. Voer notities in cel D15 in." sqref="B4" xr:uid="{00000000-0002-0000-0300-000007000000}"/>
  </dataValidations>
  <printOptions horizontalCentered="1"/>
  <pageMargins left="0.25" right="0.25" top="0.5" bottom="0.5" header="0.3" footer="0.3"/>
  <pageSetup paperSize="9" scale="99"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A1:I15"/>
  <sheetViews>
    <sheetView showGridLines="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52" t="str">
        <f>"Mei "&amp;CalenderYear</f>
        <v>Mei 2021</v>
      </c>
      <c r="C2" s="52"/>
      <c r="D2" s="52"/>
      <c r="E2" s="3"/>
      <c r="F2" s="3"/>
      <c r="G2" s="3"/>
      <c r="H2" s="4"/>
    </row>
    <row r="3" spans="1:9" s="11" customFormat="1" ht="24" customHeight="1" x14ac:dyDescent="0.3">
      <c r="A3" s="10"/>
      <c r="B3" s="21" t="str">
        <f>BeginVanDeWeek</f>
        <v>maandag</v>
      </c>
      <c r="C3" s="22" t="str">
        <f>TEXT(C4,"dddd")</f>
        <v>dinsdag</v>
      </c>
      <c r="D3" s="22" t="str">
        <f t="shared" ref="D3:H3" si="0">TEXT(D4,"dddd")</f>
        <v>woensdag</v>
      </c>
      <c r="E3" s="22" t="str">
        <f t="shared" si="0"/>
        <v>donderdag</v>
      </c>
      <c r="F3" s="22" t="str">
        <f t="shared" si="0"/>
        <v>vrijdag</v>
      </c>
      <c r="G3" s="22" t="str">
        <f t="shared" si="0"/>
        <v>zaterdag</v>
      </c>
      <c r="H3" s="23" t="str">
        <f t="shared" si="0"/>
        <v>zondag</v>
      </c>
    </row>
    <row r="4" spans="1:9" s="6" customFormat="1" ht="24" customHeight="1" x14ac:dyDescent="0.3">
      <c r="A4" s="5"/>
      <c r="B4" s="43">
        <f t="array" ref="B4:H4">DaysAndWeeks+DATE(CalenderYear,5,1)-WEEKDAY(DATE(CalenderYear,5,1),(BeginVanDeWeek="maandag")+1)+1</f>
        <v>44312</v>
      </c>
      <c r="C4" s="43">
        <v>44313</v>
      </c>
      <c r="D4" s="43">
        <v>44314</v>
      </c>
      <c r="E4" s="43">
        <v>44315</v>
      </c>
      <c r="F4" s="43">
        <v>44316</v>
      </c>
      <c r="G4" s="43">
        <v>44317</v>
      </c>
      <c r="H4" s="43">
        <v>44318</v>
      </c>
    </row>
    <row r="5" spans="1:9" s="14" customFormat="1" ht="56.1" customHeight="1" x14ac:dyDescent="0.3">
      <c r="A5" s="13"/>
      <c r="B5" s="25"/>
      <c r="C5" s="25"/>
      <c r="D5" s="25"/>
      <c r="E5" s="25"/>
      <c r="F5" s="25"/>
      <c r="G5" s="25"/>
      <c r="H5" s="25"/>
    </row>
    <row r="6" spans="1:9" s="6" customFormat="1" ht="24" customHeight="1" x14ac:dyDescent="0.3">
      <c r="A6" s="5"/>
      <c r="B6" s="44">
        <f t="array" ref="B6:H6">DaysAndWeeks+DATE(CalenderYear,5,1)-WEEKDAY(DATE(CalenderYear,5,1),(BeginVanDeWeek="maandag")+1)+8</f>
        <v>44319</v>
      </c>
      <c r="C6" s="44">
        <v>44320</v>
      </c>
      <c r="D6" s="44">
        <v>44321</v>
      </c>
      <c r="E6" s="44">
        <v>44322</v>
      </c>
      <c r="F6" s="44">
        <v>44323</v>
      </c>
      <c r="G6" s="44">
        <v>44324</v>
      </c>
      <c r="H6" s="44">
        <v>44325</v>
      </c>
    </row>
    <row r="7" spans="1:9" s="14" customFormat="1" ht="56.1" customHeight="1" x14ac:dyDescent="0.3">
      <c r="A7" s="13"/>
      <c r="B7" s="24"/>
      <c r="C7" s="24"/>
      <c r="D7" s="24"/>
      <c r="E7" s="24"/>
      <c r="F7" s="24"/>
      <c r="G7" s="24"/>
      <c r="H7" s="24"/>
    </row>
    <row r="8" spans="1:9" s="6" customFormat="1" ht="24" customHeight="1" x14ac:dyDescent="0.3">
      <c r="A8" s="5"/>
      <c r="B8" s="45">
        <f t="array" ref="B8:H8">DaysAndWeeks+DATE(CalenderYear,5,1)-WEEKDAY(DATE(CalenderYear,5,1),(BeginVanDeWeek="maandag")+1)+15</f>
        <v>44326</v>
      </c>
      <c r="C8" s="45">
        <v>44327</v>
      </c>
      <c r="D8" s="45">
        <v>44328</v>
      </c>
      <c r="E8" s="45">
        <v>44329</v>
      </c>
      <c r="F8" s="45">
        <v>44330</v>
      </c>
      <c r="G8" s="45">
        <v>44331</v>
      </c>
      <c r="H8" s="45">
        <v>44332</v>
      </c>
    </row>
    <row r="9" spans="1:9" s="14" customFormat="1" ht="56.1" customHeight="1" x14ac:dyDescent="0.3">
      <c r="A9" s="13"/>
      <c r="B9" s="25"/>
      <c r="C9" s="25"/>
      <c r="D9" s="25"/>
      <c r="E9" s="25"/>
      <c r="F9" s="25"/>
      <c r="G9" s="25"/>
      <c r="H9" s="25"/>
    </row>
    <row r="10" spans="1:9" s="6" customFormat="1" ht="24" customHeight="1" x14ac:dyDescent="0.3">
      <c r="A10" s="5"/>
      <c r="B10" s="44">
        <f t="array" ref="B10:H10">DaysAndWeeks+DATE(CalenderYear,5,1)-WEEKDAY(DATE(CalenderYear,5,1),(BeginVanDeWeek="maandag")+1)+22</f>
        <v>44333</v>
      </c>
      <c r="C10" s="44">
        <v>44334</v>
      </c>
      <c r="D10" s="44">
        <v>44335</v>
      </c>
      <c r="E10" s="44">
        <v>44336</v>
      </c>
      <c r="F10" s="44">
        <v>44337</v>
      </c>
      <c r="G10" s="44">
        <v>44338</v>
      </c>
      <c r="H10" s="44">
        <v>44339</v>
      </c>
    </row>
    <row r="11" spans="1:9" s="14" customFormat="1" ht="56.1" customHeight="1" x14ac:dyDescent="0.3">
      <c r="A11" s="13"/>
      <c r="B11" s="24"/>
      <c r="C11" s="24"/>
      <c r="D11" s="24"/>
      <c r="E11" s="24"/>
      <c r="F11" s="24"/>
      <c r="G11" s="24"/>
      <c r="H11" s="24"/>
    </row>
    <row r="12" spans="1:9" s="6" customFormat="1" ht="24" customHeight="1" x14ac:dyDescent="0.3">
      <c r="A12" s="5"/>
      <c r="B12" s="45">
        <f t="array" ref="B12:H12">DaysAndWeeks+DATE(CalenderYear,5,1)-WEEKDAY(DATE(CalenderYear,5,1),(BeginVanDeWeek="maandag")+1)+29</f>
        <v>44340</v>
      </c>
      <c r="C12" s="45">
        <v>44341</v>
      </c>
      <c r="D12" s="45">
        <v>44342</v>
      </c>
      <c r="E12" s="45">
        <v>44343</v>
      </c>
      <c r="F12" s="45">
        <v>44344</v>
      </c>
      <c r="G12" s="45">
        <v>44345</v>
      </c>
      <c r="H12" s="45">
        <v>44346</v>
      </c>
    </row>
    <row r="13" spans="1:9" s="14" customFormat="1" ht="56.1" customHeight="1" x14ac:dyDescent="0.3">
      <c r="A13" s="13"/>
      <c r="B13" s="25"/>
      <c r="C13" s="25"/>
      <c r="D13" s="25"/>
      <c r="E13" s="25"/>
      <c r="F13" s="25"/>
      <c r="G13" s="25"/>
      <c r="H13" s="25"/>
    </row>
    <row r="14" spans="1:9" s="6" customFormat="1" ht="24" customHeight="1" x14ac:dyDescent="0.3">
      <c r="A14" s="5"/>
      <c r="B14" s="44">
        <f t="array" ref="B14:C14">DaysAndWeeks+DATE(CalenderYear,5,1)-WEEKDAY(DATE(CalenderYear,5,1),(BeginVanDeWeek="maandag")+1)+36</f>
        <v>44347</v>
      </c>
      <c r="C14" s="44">
        <v>44348</v>
      </c>
      <c r="D14" s="53" t="s">
        <v>0</v>
      </c>
      <c r="E14" s="53"/>
      <c r="F14" s="53"/>
      <c r="G14" s="53"/>
      <c r="H14" s="54"/>
    </row>
    <row r="15" spans="1:9" s="14" customFormat="1" ht="56.1" customHeight="1" x14ac:dyDescent="0.3">
      <c r="A15" s="13"/>
      <c r="B15" s="24"/>
      <c r="C15" s="24"/>
      <c r="D15" s="55"/>
      <c r="E15" s="55"/>
      <c r="F15" s="55"/>
      <c r="G15" s="55"/>
      <c r="H15" s="56"/>
    </row>
  </sheetData>
  <mergeCells count="3">
    <mergeCell ref="B2:D2"/>
    <mergeCell ref="D14:H14"/>
    <mergeCell ref="D15:H15"/>
  </mergeCells>
  <conditionalFormatting sqref="B12:H12 B14:C14">
    <cfRule type="expression" dxfId="15" priority="2">
      <formula>AND(DAY(B12)&gt;=1,DAY(B12)&lt;=15)</formula>
    </cfRule>
  </conditionalFormatting>
  <conditionalFormatting sqref="B4:G4">
    <cfRule type="expression" dxfId="14" priority="1">
      <formula>DAY(B4)&gt;8</formula>
    </cfRule>
  </conditionalFormatting>
  <dataValidations count="8">
    <dataValidation allowBlank="1" showInputMessage="1" showErrorMessage="1" prompt="Automatisch bepaalde weekdag" sqref="C3:H3" xr:uid="{00000000-0002-0000-0400-000000000000}"/>
    <dataValidation allowBlank="1" showInputMessage="1" showErrorMessage="1" prompt="Het jaar in deze cel wordt automatisch bijgewerkt op basis van het jaar dat op het werkblad Januari is ingevoerd. De onderstaande agenda heeft datums voor vorige en volgende maand met een lettertype in een lichtere tint" sqref="B2:D2" xr:uid="{00000000-0002-0000-0400-000001000000}"/>
    <dataValidation allowBlank="1" showInputMessage="1" showErrorMessage="1" prompt="Maandkalender mei" sqref="A1" xr:uid="{00000000-0002-0000-0400-000002000000}"/>
    <dataValidation allowBlank="1" showInputMessage="1" showErrorMessage="1" prompt="Deze rij en rij 6, 8, 10, 12 en 14 bevatten de kalenderdagen van de week. Als deze cel niet het getal 1 bevat, is dit een dag van de vorige maand. Voer notities in cel D15 in." sqref="B4" xr:uid="{00000000-0002-0000-0400-000003000000}"/>
    <dataValidation allowBlank="1" showInputMessage="1" showErrorMessage="1" prompt="Deze rij en rij 7, 9, 11, 13 en 15 zijn cellen voor het invoeren van dagnotities voor de kalenderdag in de cel erboven." sqref="B5" xr:uid="{00000000-0002-0000-0400-000004000000}"/>
    <dataValidation allowBlank="1" showInputMessage="1" prompt="Voer maandnotities in deze cel in" sqref="D15:H15" xr:uid="{00000000-0002-0000-0400-000005000000}"/>
    <dataValidation allowBlank="1" showInputMessage="1" prompt="Voer maandnotities in de onderstaande cel in" sqref="D14:H14" xr:uid="{00000000-0002-0000-0400-000006000000}"/>
    <dataValidation allowBlank="1" showInputMessage="1" showErrorMessage="1" prompt="Deze rij bevat de namen van de weekdagen voor deze agenda. Deze cel bevat de eerste dag van de week. Als u de eerste dag van de week wilt wijzigen, selecteert u een nieuwe dag in cel L5 op het werkblad Januari." sqref="B3" xr:uid="{00000000-0002-0000-0400-000007000000}"/>
  </dataValidations>
  <printOptions horizontalCentered="1"/>
  <pageMargins left="0.25" right="0.25" top="0.5" bottom="0.5" header="0.3" footer="0.3"/>
  <pageSetup paperSize="9" scale="99"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A1:I15"/>
  <sheetViews>
    <sheetView showGridLines="0" zoomScaleNormal="10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57" t="str">
        <f>"Juni "&amp;CalenderYear</f>
        <v>Juni 2021</v>
      </c>
      <c r="C2" s="57"/>
      <c r="D2" s="57"/>
      <c r="E2" s="3"/>
      <c r="F2" s="3"/>
      <c r="G2" s="3"/>
      <c r="H2" s="4"/>
    </row>
    <row r="3" spans="1:9" s="11" customFormat="1" ht="24" customHeight="1" x14ac:dyDescent="0.3">
      <c r="A3" s="10"/>
      <c r="B3" s="26" t="str">
        <f>BeginVanDeWeek</f>
        <v>maandag</v>
      </c>
      <c r="C3" s="27" t="str">
        <f>TEXT(C4,"dddd")</f>
        <v>dinsdag</v>
      </c>
      <c r="D3" s="27" t="str">
        <f t="shared" ref="D3:H3" si="0">TEXT(D4,"dddd")</f>
        <v>woensdag</v>
      </c>
      <c r="E3" s="27" t="str">
        <f t="shared" si="0"/>
        <v>donderdag</v>
      </c>
      <c r="F3" s="27" t="str">
        <f t="shared" si="0"/>
        <v>vrijdag</v>
      </c>
      <c r="G3" s="27" t="str">
        <f t="shared" si="0"/>
        <v>zaterdag</v>
      </c>
      <c r="H3" s="28" t="str">
        <f t="shared" si="0"/>
        <v>zondag</v>
      </c>
    </row>
    <row r="4" spans="1:9" s="6" customFormat="1" ht="24" customHeight="1" x14ac:dyDescent="0.3">
      <c r="A4" s="5"/>
      <c r="B4" s="40">
        <f t="array" ref="B4:H4">DaysAndWeeks+DATE(CalenderYear,6,1)-WEEKDAY(DATE(CalenderYear,6,1),(BeginVanDeWeek="maandag")+1)+1</f>
        <v>44347</v>
      </c>
      <c r="C4" s="40">
        <v>44348</v>
      </c>
      <c r="D4" s="40">
        <v>44349</v>
      </c>
      <c r="E4" s="40">
        <v>44350</v>
      </c>
      <c r="F4" s="40">
        <v>44351</v>
      </c>
      <c r="G4" s="40">
        <v>44352</v>
      </c>
      <c r="H4" s="40">
        <v>44353</v>
      </c>
    </row>
    <row r="5" spans="1:9" s="14" customFormat="1" ht="56.1" customHeight="1" x14ac:dyDescent="0.3">
      <c r="A5" s="13"/>
      <c r="B5" s="30"/>
      <c r="C5" s="30"/>
      <c r="D5" s="30"/>
      <c r="E5" s="30"/>
      <c r="F5" s="30"/>
      <c r="G5" s="30"/>
      <c r="H5" s="30"/>
    </row>
    <row r="6" spans="1:9" s="6" customFormat="1" ht="24" customHeight="1" x14ac:dyDescent="0.3">
      <c r="A6" s="5"/>
      <c r="B6" s="41">
        <f t="array" ref="B6:H6">DaysAndWeeks+DATE(CalenderYear,6,1)-WEEKDAY(DATE(CalenderYear,6,1),(BeginVanDeWeek="maandag")+1)+8</f>
        <v>44354</v>
      </c>
      <c r="C6" s="41">
        <v>44355</v>
      </c>
      <c r="D6" s="41">
        <v>44356</v>
      </c>
      <c r="E6" s="41">
        <v>44357</v>
      </c>
      <c r="F6" s="41">
        <v>44358</v>
      </c>
      <c r="G6" s="41">
        <v>44359</v>
      </c>
      <c r="H6" s="41">
        <v>44360</v>
      </c>
    </row>
    <row r="7" spans="1:9" s="14" customFormat="1" ht="56.1" customHeight="1" x14ac:dyDescent="0.3">
      <c r="A7" s="13"/>
      <c r="B7" s="29"/>
      <c r="C7" s="29"/>
      <c r="D7" s="29"/>
      <c r="E7" s="29"/>
      <c r="F7" s="29"/>
      <c r="G7" s="29"/>
      <c r="H7" s="29"/>
    </row>
    <row r="8" spans="1:9" s="6" customFormat="1" ht="24" customHeight="1" x14ac:dyDescent="0.3">
      <c r="A8" s="5"/>
      <c r="B8" s="42">
        <f t="array" ref="B8:H8">DaysAndWeeks+DATE(CalenderYear,6,1)-WEEKDAY(DATE(CalenderYear,6,1),(BeginVanDeWeek="maandag")+1)+15</f>
        <v>44361</v>
      </c>
      <c r="C8" s="42">
        <v>44362</v>
      </c>
      <c r="D8" s="42">
        <v>44363</v>
      </c>
      <c r="E8" s="42">
        <v>44364</v>
      </c>
      <c r="F8" s="42">
        <v>44365</v>
      </c>
      <c r="G8" s="42">
        <v>44366</v>
      </c>
      <c r="H8" s="42">
        <v>44367</v>
      </c>
    </row>
    <row r="9" spans="1:9" s="14" customFormat="1" ht="56.1" customHeight="1" x14ac:dyDescent="0.3">
      <c r="A9" s="13"/>
      <c r="B9" s="30"/>
      <c r="C9" s="30"/>
      <c r="D9" s="30"/>
      <c r="E9" s="30"/>
      <c r="F9" s="30"/>
      <c r="G9" s="30"/>
      <c r="H9" s="30"/>
    </row>
    <row r="10" spans="1:9" s="6" customFormat="1" ht="24" customHeight="1" x14ac:dyDescent="0.3">
      <c r="A10" s="5"/>
      <c r="B10" s="41">
        <f t="array" ref="B10:H10">DaysAndWeeks+DATE(CalenderYear,6,1)-WEEKDAY(DATE(CalenderYear,6,1),(BeginVanDeWeek="maandag")+1)+22</f>
        <v>44368</v>
      </c>
      <c r="C10" s="41">
        <v>44369</v>
      </c>
      <c r="D10" s="41">
        <v>44370</v>
      </c>
      <c r="E10" s="41">
        <v>44371</v>
      </c>
      <c r="F10" s="41">
        <v>44372</v>
      </c>
      <c r="G10" s="41">
        <v>44373</v>
      </c>
      <c r="H10" s="41">
        <v>44374</v>
      </c>
    </row>
    <row r="11" spans="1:9" s="14" customFormat="1" ht="56.1" customHeight="1" x14ac:dyDescent="0.3">
      <c r="A11" s="13"/>
      <c r="B11" s="29"/>
      <c r="C11" s="29"/>
      <c r="D11" s="29"/>
      <c r="E11" s="29"/>
      <c r="F11" s="29"/>
      <c r="G11" s="29"/>
      <c r="H11" s="29"/>
    </row>
    <row r="12" spans="1:9" s="6" customFormat="1" ht="24" customHeight="1" x14ac:dyDescent="0.3">
      <c r="A12" s="5"/>
      <c r="B12" s="42">
        <f t="array" ref="B12:H12">DaysAndWeeks+DATE(CalenderYear,6,1)-WEEKDAY(DATE(CalenderYear,6,1),(BeginVanDeWeek="maandag")+1)+29</f>
        <v>44375</v>
      </c>
      <c r="C12" s="42">
        <v>44376</v>
      </c>
      <c r="D12" s="42">
        <v>44377</v>
      </c>
      <c r="E12" s="42">
        <v>44378</v>
      </c>
      <c r="F12" s="42">
        <v>44379</v>
      </c>
      <c r="G12" s="42">
        <v>44380</v>
      </c>
      <c r="H12" s="42">
        <v>44381</v>
      </c>
    </row>
    <row r="13" spans="1:9" s="14" customFormat="1" ht="56.1" customHeight="1" x14ac:dyDescent="0.3">
      <c r="A13" s="13"/>
      <c r="B13" s="30"/>
      <c r="C13" s="30"/>
      <c r="D13" s="30"/>
      <c r="E13" s="30"/>
      <c r="F13" s="30"/>
      <c r="G13" s="30"/>
      <c r="H13" s="30"/>
    </row>
    <row r="14" spans="1:9" s="6" customFormat="1" ht="24" customHeight="1" x14ac:dyDescent="0.3">
      <c r="A14" s="5"/>
      <c r="B14" s="41">
        <f t="array" ref="B14:C14">DaysAndWeeks+DATE(CalenderYear,6,1)-WEEKDAY(DATE(CalenderYear,6,1),(BeginVanDeWeek="maandag")+1)+36</f>
        <v>44382</v>
      </c>
      <c r="C14" s="41">
        <v>44383</v>
      </c>
      <c r="D14" s="58" t="s">
        <v>0</v>
      </c>
      <c r="E14" s="58"/>
      <c r="F14" s="58"/>
      <c r="G14" s="58"/>
      <c r="H14" s="59"/>
    </row>
    <row r="15" spans="1:9" s="14" customFormat="1" ht="56.1" customHeight="1" x14ac:dyDescent="0.3">
      <c r="A15" s="13"/>
      <c r="B15" s="29"/>
      <c r="C15" s="29"/>
      <c r="D15" s="60"/>
      <c r="E15" s="60"/>
      <c r="F15" s="60"/>
      <c r="G15" s="60"/>
      <c r="H15" s="61"/>
    </row>
  </sheetData>
  <mergeCells count="3">
    <mergeCell ref="B2:D2"/>
    <mergeCell ref="D14:H14"/>
    <mergeCell ref="D15:H15"/>
  </mergeCells>
  <conditionalFormatting sqref="B12:H12 B14:C14">
    <cfRule type="expression" dxfId="13" priority="2">
      <formula>AND(DAY(B12)&gt;=1,DAY(B12)&lt;=15)</formula>
    </cfRule>
  </conditionalFormatting>
  <conditionalFormatting sqref="B4:G4">
    <cfRule type="expression" dxfId="12" priority="1">
      <formula>DAY(B4)&gt;8</formula>
    </cfRule>
  </conditionalFormatting>
  <dataValidations count="8">
    <dataValidation allowBlank="1" showInputMessage="1" showErrorMessage="1" prompt="Automatisch bepaalde weekdag" sqref="C3:H3" xr:uid="{00000000-0002-0000-0500-000000000000}"/>
    <dataValidation allowBlank="1" showInputMessage="1" showErrorMessage="1" prompt="Maandkalender juni" sqref="A1" xr:uid="{00000000-0002-0000-0500-000001000000}"/>
    <dataValidation allowBlank="1" showInputMessage="1" showErrorMessage="1" prompt="Het jaar in deze cel wordt automatisch bijgewerkt op basis van het jaar dat op het werkblad Januari is ingevoerd. De onderstaande agenda heeft datums voor vorige en volgende maand met een lettertype in een lichtere tint" sqref="B2:D2" xr:uid="{00000000-0002-0000-0500-000002000000}"/>
    <dataValidation allowBlank="1" showInputMessage="1" showErrorMessage="1" prompt="Deze rij bevat de namen van de weekdagen voor deze agenda. Deze cel bevat de eerste dag van de week. Als u de eerste dag van de week wilt wijzigen, selecteert u een nieuwe dag in cel L5 op het werkblad Januari." sqref="B3" xr:uid="{00000000-0002-0000-0500-000003000000}"/>
    <dataValidation allowBlank="1" showInputMessage="1" prompt="Voer maandnotities in de onderstaande cel in" sqref="D14:H14" xr:uid="{00000000-0002-0000-0500-000004000000}"/>
    <dataValidation allowBlank="1" showInputMessage="1" prompt="Voer maandnotities in deze cel in" sqref="D15:H15" xr:uid="{00000000-0002-0000-0500-000005000000}"/>
    <dataValidation allowBlank="1" showInputMessage="1" showErrorMessage="1" prompt="Deze rij en rij 7, 9, 11, 13 en 15 zijn cellen voor het invoeren van dagnotities voor de kalenderdag in de cel erboven." sqref="B5" xr:uid="{00000000-0002-0000-0500-000006000000}"/>
    <dataValidation allowBlank="1" showInputMessage="1" showErrorMessage="1" prompt="Deze rij en rij 6, 8, 10, 12 en 14 bevatten de kalenderdagen van de week. Als deze cel niet het getal 1 bevat, is dit een dag van de vorige maand. Voer notities in cel D15 in." sqref="B4" xr:uid="{00000000-0002-0000-0500-000007000000}"/>
  </dataValidations>
  <printOptions horizontalCentered="1"/>
  <pageMargins left="0.25" right="0.25" top="0.5" bottom="0.5" header="0.3" footer="0.3"/>
  <pageSetup paperSize="9" scale="99"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A1:I15"/>
  <sheetViews>
    <sheetView showGridLines="0" zoomScaleNormal="10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57" t="str">
        <f>"Juli "&amp;CalenderYear</f>
        <v>Juli 2021</v>
      </c>
      <c r="C2" s="57"/>
      <c r="D2" s="57"/>
      <c r="E2" s="3"/>
      <c r="F2" s="3"/>
      <c r="G2" s="3"/>
      <c r="H2" s="4"/>
    </row>
    <row r="3" spans="1:9" s="11" customFormat="1" ht="24" customHeight="1" x14ac:dyDescent="0.3">
      <c r="A3" s="10"/>
      <c r="B3" s="26" t="str">
        <f>BeginVanDeWeek</f>
        <v>maandag</v>
      </c>
      <c r="C3" s="27" t="str">
        <f>TEXT(C4,"dddd")</f>
        <v>dinsdag</v>
      </c>
      <c r="D3" s="27" t="str">
        <f t="shared" ref="D3:H3" si="0">TEXT(D4,"dddd")</f>
        <v>woensdag</v>
      </c>
      <c r="E3" s="27" t="str">
        <f t="shared" si="0"/>
        <v>donderdag</v>
      </c>
      <c r="F3" s="27" t="str">
        <f t="shared" si="0"/>
        <v>vrijdag</v>
      </c>
      <c r="G3" s="27" t="str">
        <f t="shared" si="0"/>
        <v>zaterdag</v>
      </c>
      <c r="H3" s="28" t="str">
        <f t="shared" si="0"/>
        <v>zondag</v>
      </c>
    </row>
    <row r="4" spans="1:9" s="6" customFormat="1" ht="24" customHeight="1" x14ac:dyDescent="0.3">
      <c r="A4" s="5"/>
      <c r="B4" s="40">
        <f t="array" ref="B4:H4">DaysAndWeeks+DATE(CalenderYear,7,1)-WEEKDAY(DATE(CalenderYear,7,1),(BeginVanDeWeek="maandag")+1)+1</f>
        <v>44375</v>
      </c>
      <c r="C4" s="40">
        <v>44376</v>
      </c>
      <c r="D4" s="40">
        <v>44377</v>
      </c>
      <c r="E4" s="40">
        <v>44378</v>
      </c>
      <c r="F4" s="40">
        <v>44379</v>
      </c>
      <c r="G4" s="40">
        <v>44380</v>
      </c>
      <c r="H4" s="40">
        <v>44381</v>
      </c>
    </row>
    <row r="5" spans="1:9" s="14" customFormat="1" ht="56.1" customHeight="1" x14ac:dyDescent="0.3">
      <c r="A5" s="13"/>
      <c r="B5" s="30"/>
      <c r="C5" s="30"/>
      <c r="D5" s="30"/>
      <c r="E5" s="30"/>
      <c r="F5" s="30"/>
      <c r="G5" s="30"/>
      <c r="H5" s="30"/>
    </row>
    <row r="6" spans="1:9" s="6" customFormat="1" ht="24" customHeight="1" x14ac:dyDescent="0.3">
      <c r="A6" s="5"/>
      <c r="B6" s="41">
        <f t="array" ref="B6:H6">DaysAndWeeks+DATE(CalenderYear,7,1)-WEEKDAY(DATE(CalenderYear,7,1),(BeginVanDeWeek="maandag")+1)+8</f>
        <v>44382</v>
      </c>
      <c r="C6" s="41">
        <v>44383</v>
      </c>
      <c r="D6" s="41">
        <v>44384</v>
      </c>
      <c r="E6" s="41">
        <v>44385</v>
      </c>
      <c r="F6" s="41">
        <v>44386</v>
      </c>
      <c r="G6" s="41">
        <v>44387</v>
      </c>
      <c r="H6" s="41">
        <v>44388</v>
      </c>
    </row>
    <row r="7" spans="1:9" s="14" customFormat="1" ht="56.1" customHeight="1" x14ac:dyDescent="0.3">
      <c r="A7" s="13"/>
      <c r="B7" s="29"/>
      <c r="C7" s="29"/>
      <c r="D7" s="29"/>
      <c r="E7" s="29"/>
      <c r="F7" s="29"/>
      <c r="G7" s="29"/>
      <c r="H7" s="29"/>
    </row>
    <row r="8" spans="1:9" s="6" customFormat="1" ht="24" customHeight="1" x14ac:dyDescent="0.3">
      <c r="A8" s="5"/>
      <c r="B8" s="42">
        <f t="array" ref="B8:H8">DaysAndWeeks+DATE(CalenderYear,7,1)-WEEKDAY(DATE(CalenderYear,7,1),(BeginVanDeWeek="maandag")+1)+15</f>
        <v>44389</v>
      </c>
      <c r="C8" s="42">
        <v>44390</v>
      </c>
      <c r="D8" s="42">
        <v>44391</v>
      </c>
      <c r="E8" s="42">
        <v>44392</v>
      </c>
      <c r="F8" s="42">
        <v>44393</v>
      </c>
      <c r="G8" s="42">
        <v>44394</v>
      </c>
      <c r="H8" s="42">
        <v>44395</v>
      </c>
    </row>
    <row r="9" spans="1:9" s="14" customFormat="1" ht="56.1" customHeight="1" x14ac:dyDescent="0.3">
      <c r="A9" s="13"/>
      <c r="B9" s="30"/>
      <c r="C9" s="30"/>
      <c r="D9" s="30"/>
      <c r="E9" s="30"/>
      <c r="F9" s="30"/>
      <c r="G9" s="30"/>
      <c r="H9" s="30"/>
    </row>
    <row r="10" spans="1:9" s="6" customFormat="1" ht="24" customHeight="1" x14ac:dyDescent="0.3">
      <c r="A10" s="5"/>
      <c r="B10" s="41">
        <f t="array" ref="B10:H10">DaysAndWeeks+DATE(CalenderYear,7,1)-WEEKDAY(DATE(CalenderYear,7,1),(BeginVanDeWeek="maandag")+1)+22</f>
        <v>44396</v>
      </c>
      <c r="C10" s="41">
        <v>44397</v>
      </c>
      <c r="D10" s="41">
        <v>44398</v>
      </c>
      <c r="E10" s="41">
        <v>44399</v>
      </c>
      <c r="F10" s="41">
        <v>44400</v>
      </c>
      <c r="G10" s="41">
        <v>44401</v>
      </c>
      <c r="H10" s="41">
        <v>44402</v>
      </c>
    </row>
    <row r="11" spans="1:9" s="14" customFormat="1" ht="56.1" customHeight="1" x14ac:dyDescent="0.3">
      <c r="A11" s="13"/>
      <c r="B11" s="29"/>
      <c r="C11" s="29"/>
      <c r="D11" s="29"/>
      <c r="E11" s="29"/>
      <c r="F11" s="29"/>
      <c r="G11" s="29"/>
      <c r="H11" s="29"/>
    </row>
    <row r="12" spans="1:9" s="6" customFormat="1" ht="24" customHeight="1" x14ac:dyDescent="0.3">
      <c r="A12" s="5"/>
      <c r="B12" s="42">
        <f t="array" ref="B12:H12">DaysAndWeeks+DATE(CalenderYear,7,1)-WEEKDAY(DATE(CalenderYear,7,1),(BeginVanDeWeek="maandag")+1)+29</f>
        <v>44403</v>
      </c>
      <c r="C12" s="42">
        <v>44404</v>
      </c>
      <c r="D12" s="42">
        <v>44405</v>
      </c>
      <c r="E12" s="42">
        <v>44406</v>
      </c>
      <c r="F12" s="42">
        <v>44407</v>
      </c>
      <c r="G12" s="42">
        <v>44408</v>
      </c>
      <c r="H12" s="42">
        <v>44409</v>
      </c>
    </row>
    <row r="13" spans="1:9" s="14" customFormat="1" ht="56.1" customHeight="1" x14ac:dyDescent="0.3">
      <c r="A13" s="13"/>
      <c r="B13" s="30"/>
      <c r="C13" s="30"/>
      <c r="D13" s="30"/>
      <c r="E13" s="30"/>
      <c r="F13" s="30"/>
      <c r="G13" s="30"/>
      <c r="H13" s="30"/>
    </row>
    <row r="14" spans="1:9" s="6" customFormat="1" ht="24" customHeight="1" x14ac:dyDescent="0.3">
      <c r="A14" s="5"/>
      <c r="B14" s="41">
        <f t="array" ref="B14:C14">DaysAndWeeks+DATE(CalenderYear,7,1)-WEEKDAY(DATE(CalenderYear,7,1),(BeginVanDeWeek="maandag")+1)+36</f>
        <v>44410</v>
      </c>
      <c r="C14" s="41">
        <v>44411</v>
      </c>
      <c r="D14" s="58" t="s">
        <v>0</v>
      </c>
      <c r="E14" s="58"/>
      <c r="F14" s="58"/>
      <c r="G14" s="58"/>
      <c r="H14" s="59"/>
    </row>
    <row r="15" spans="1:9" s="14" customFormat="1" ht="56.1" customHeight="1" x14ac:dyDescent="0.3">
      <c r="A15" s="13"/>
      <c r="B15" s="29"/>
      <c r="C15" s="29"/>
      <c r="D15" s="60"/>
      <c r="E15" s="60"/>
      <c r="F15" s="60"/>
      <c r="G15" s="60"/>
      <c r="H15" s="61"/>
    </row>
  </sheetData>
  <mergeCells count="3">
    <mergeCell ref="B2:D2"/>
    <mergeCell ref="D14:H14"/>
    <mergeCell ref="D15:H15"/>
  </mergeCells>
  <conditionalFormatting sqref="B12:H12 B14:C14">
    <cfRule type="expression" dxfId="11" priority="2">
      <formula>AND(DAY(B12)&gt;=1,DAY(B12)&lt;=15)</formula>
    </cfRule>
  </conditionalFormatting>
  <conditionalFormatting sqref="B4:G4">
    <cfRule type="expression" dxfId="10" priority="1">
      <formula>DAY(B4)&gt;8</formula>
    </cfRule>
  </conditionalFormatting>
  <dataValidations count="8">
    <dataValidation allowBlank="1" showInputMessage="1" showErrorMessage="1" prompt="Automatisch bepaalde weekdag" sqref="C3:H3" xr:uid="{00000000-0002-0000-0600-000000000000}"/>
    <dataValidation allowBlank="1" showInputMessage="1" showErrorMessage="1" prompt="Maandkalender juli" sqref="A1" xr:uid="{00000000-0002-0000-0600-000001000000}"/>
    <dataValidation allowBlank="1" showInputMessage="1" showErrorMessage="1" prompt="Het jaar in deze cel wordt automatisch bijgewerkt op basis van het jaar dat op het werkblad Januari is ingevoerd. De onderstaande agenda heeft datums voor vorige en volgende maand met een lettertype in een lichtere tint" sqref="B2:D2" xr:uid="{00000000-0002-0000-0600-000002000000}"/>
    <dataValidation allowBlank="1" showInputMessage="1" showErrorMessage="1" prompt="Deze rij en rij 6, 8, 10, 12 en 14 bevatten de kalenderdagen van de week. Als deze cel niet het getal 1 bevat, is dit een dag van de vorige maand. Voer notities in cel D15 in." sqref="B4" xr:uid="{00000000-0002-0000-0600-000003000000}"/>
    <dataValidation allowBlank="1" showInputMessage="1" showErrorMessage="1" prompt="Deze rij en rij 7, 9, 11, 13 en 15 zijn cellen voor het invoeren van dagnotities voor de kalenderdag in de cel erboven." sqref="B5" xr:uid="{00000000-0002-0000-0600-000004000000}"/>
    <dataValidation allowBlank="1" showInputMessage="1" prompt="Voer maandnotities in deze cel in" sqref="D15:H15" xr:uid="{00000000-0002-0000-0600-000005000000}"/>
    <dataValidation allowBlank="1" showInputMessage="1" prompt="Voer maandnotities in de onderstaande cel in" sqref="D14:H14" xr:uid="{00000000-0002-0000-0600-000006000000}"/>
    <dataValidation allowBlank="1" showInputMessage="1" showErrorMessage="1" prompt="Deze rij bevat de namen van de weekdagen voor deze agenda. Deze cel bevat de eerste dag van de week. Als u de eerste dag van de week wilt wijzigen, selecteert u een nieuwe dag in cel L5 op het werkblad Januari." sqref="B3" xr:uid="{00000000-0002-0000-0600-000007000000}"/>
  </dataValidations>
  <printOptions horizontalCentered="1"/>
  <pageMargins left="0.25" right="0.25" top="0.5" bottom="0.5" header="0.3" footer="0.3"/>
  <pageSetup paperSize="9" scale="99"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A1:I15"/>
  <sheetViews>
    <sheetView showGridLines="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57" t="str">
        <f>"Augustus "&amp;CalenderYear</f>
        <v>Augustus 2021</v>
      </c>
      <c r="C2" s="57"/>
      <c r="D2" s="57"/>
      <c r="E2" s="3"/>
      <c r="F2" s="3"/>
      <c r="G2" s="3"/>
      <c r="H2" s="4"/>
    </row>
    <row r="3" spans="1:9" s="11" customFormat="1" ht="24" customHeight="1" x14ac:dyDescent="0.3">
      <c r="A3" s="10"/>
      <c r="B3" s="26" t="str">
        <f>BeginVanDeWeek</f>
        <v>maandag</v>
      </c>
      <c r="C3" s="27" t="str">
        <f>TEXT(C4,"dddd")</f>
        <v>dinsdag</v>
      </c>
      <c r="D3" s="27" t="str">
        <f t="shared" ref="D3:H3" si="0">TEXT(D4,"dddd")</f>
        <v>woensdag</v>
      </c>
      <c r="E3" s="27" t="str">
        <f t="shared" si="0"/>
        <v>donderdag</v>
      </c>
      <c r="F3" s="27" t="str">
        <f t="shared" si="0"/>
        <v>vrijdag</v>
      </c>
      <c r="G3" s="27" t="str">
        <f t="shared" si="0"/>
        <v>zaterdag</v>
      </c>
      <c r="H3" s="28" t="str">
        <f t="shared" si="0"/>
        <v>zondag</v>
      </c>
    </row>
    <row r="4" spans="1:9" s="6" customFormat="1" ht="24" customHeight="1" x14ac:dyDescent="0.3">
      <c r="A4" s="5"/>
      <c r="B4" s="40">
        <f t="array" ref="B4:H4">DaysAndWeeks+DATE(CalenderYear,8,1)-WEEKDAY(DATE(CalenderYear,8,1),(BeginVanDeWeek="maandag")+1)+1</f>
        <v>44403</v>
      </c>
      <c r="C4" s="40">
        <v>44404</v>
      </c>
      <c r="D4" s="40">
        <v>44405</v>
      </c>
      <c r="E4" s="40">
        <v>44406</v>
      </c>
      <c r="F4" s="40">
        <v>44407</v>
      </c>
      <c r="G4" s="40">
        <v>44408</v>
      </c>
      <c r="H4" s="40">
        <v>44409</v>
      </c>
    </row>
    <row r="5" spans="1:9" s="14" customFormat="1" ht="56.1" customHeight="1" x14ac:dyDescent="0.3">
      <c r="A5" s="13"/>
      <c r="B5" s="30"/>
      <c r="C5" s="30"/>
      <c r="D5" s="30"/>
      <c r="E5" s="30"/>
      <c r="F5" s="30"/>
      <c r="G5" s="30"/>
      <c r="H5" s="30"/>
    </row>
    <row r="6" spans="1:9" s="6" customFormat="1" ht="24" customHeight="1" x14ac:dyDescent="0.3">
      <c r="A6" s="5"/>
      <c r="B6" s="41">
        <f t="array" ref="B6:H6">DaysAndWeeks+DATE(CalenderYear,8,1)-WEEKDAY(DATE(CalenderYear,8,1),(BeginVanDeWeek="maandag")+1)+8</f>
        <v>44410</v>
      </c>
      <c r="C6" s="41">
        <v>44411</v>
      </c>
      <c r="D6" s="41">
        <v>44412</v>
      </c>
      <c r="E6" s="41">
        <v>44413</v>
      </c>
      <c r="F6" s="41">
        <v>44414</v>
      </c>
      <c r="G6" s="41">
        <v>44415</v>
      </c>
      <c r="H6" s="41">
        <v>44416</v>
      </c>
    </row>
    <row r="7" spans="1:9" s="14" customFormat="1" ht="56.1" customHeight="1" x14ac:dyDescent="0.3">
      <c r="A7" s="13"/>
      <c r="B7" s="29"/>
      <c r="C7" s="29"/>
      <c r="D7" s="29"/>
      <c r="E7" s="29"/>
      <c r="F7" s="29"/>
      <c r="G7" s="29"/>
      <c r="H7" s="29"/>
    </row>
    <row r="8" spans="1:9" s="6" customFormat="1" ht="24" customHeight="1" x14ac:dyDescent="0.3">
      <c r="A8" s="5"/>
      <c r="B8" s="42">
        <f t="array" ref="B8:H8">DaysAndWeeks+DATE(CalenderYear,8,1)-WEEKDAY(DATE(CalenderYear,8,1),(BeginVanDeWeek="maandag")+1)+15</f>
        <v>44417</v>
      </c>
      <c r="C8" s="42">
        <v>44418</v>
      </c>
      <c r="D8" s="42">
        <v>44419</v>
      </c>
      <c r="E8" s="42">
        <v>44420</v>
      </c>
      <c r="F8" s="42">
        <v>44421</v>
      </c>
      <c r="G8" s="42">
        <v>44422</v>
      </c>
      <c r="H8" s="42">
        <v>44423</v>
      </c>
    </row>
    <row r="9" spans="1:9" s="14" customFormat="1" ht="56.1" customHeight="1" x14ac:dyDescent="0.3">
      <c r="A9" s="13"/>
      <c r="B9" s="30"/>
      <c r="C9" s="30"/>
      <c r="D9" s="30"/>
      <c r="E9" s="30"/>
      <c r="F9" s="30"/>
      <c r="G9" s="30"/>
      <c r="H9" s="30"/>
    </row>
    <row r="10" spans="1:9" s="6" customFormat="1" ht="24" customHeight="1" x14ac:dyDescent="0.3">
      <c r="A10" s="5"/>
      <c r="B10" s="41">
        <f t="array" ref="B10:H10">DaysAndWeeks+DATE(CalenderYear,8,1)-WEEKDAY(DATE(CalenderYear,8,1),(BeginVanDeWeek="maandag")+1)+22</f>
        <v>44424</v>
      </c>
      <c r="C10" s="41">
        <v>44425</v>
      </c>
      <c r="D10" s="41">
        <v>44426</v>
      </c>
      <c r="E10" s="41">
        <v>44427</v>
      </c>
      <c r="F10" s="41">
        <v>44428</v>
      </c>
      <c r="G10" s="41">
        <v>44429</v>
      </c>
      <c r="H10" s="41">
        <v>44430</v>
      </c>
    </row>
    <row r="11" spans="1:9" s="14" customFormat="1" ht="56.1" customHeight="1" x14ac:dyDescent="0.3">
      <c r="A11" s="13"/>
      <c r="B11" s="29"/>
      <c r="C11" s="29"/>
      <c r="D11" s="29"/>
      <c r="E11" s="29"/>
      <c r="F11" s="29"/>
      <c r="G11" s="29"/>
      <c r="H11" s="29"/>
    </row>
    <row r="12" spans="1:9" s="6" customFormat="1" ht="24" customHeight="1" x14ac:dyDescent="0.3">
      <c r="A12" s="5"/>
      <c r="B12" s="42">
        <f t="array" ref="B12:H12">DaysAndWeeks+DATE(CalenderYear,8,1)-WEEKDAY(DATE(CalenderYear,8,1),(BeginVanDeWeek="maandag")+1)+29</f>
        <v>44431</v>
      </c>
      <c r="C12" s="42">
        <v>44432</v>
      </c>
      <c r="D12" s="42">
        <v>44433</v>
      </c>
      <c r="E12" s="42">
        <v>44434</v>
      </c>
      <c r="F12" s="42">
        <v>44435</v>
      </c>
      <c r="G12" s="42">
        <v>44436</v>
      </c>
      <c r="H12" s="42">
        <v>44437</v>
      </c>
    </row>
    <row r="13" spans="1:9" s="14" customFormat="1" ht="56.1" customHeight="1" x14ac:dyDescent="0.3">
      <c r="A13" s="13"/>
      <c r="B13" s="30"/>
      <c r="C13" s="30"/>
      <c r="D13" s="30"/>
      <c r="E13" s="30"/>
      <c r="F13" s="30"/>
      <c r="G13" s="30"/>
      <c r="H13" s="30"/>
    </row>
    <row r="14" spans="1:9" s="6" customFormat="1" ht="24" customHeight="1" x14ac:dyDescent="0.3">
      <c r="A14" s="5"/>
      <c r="B14" s="41">
        <f t="array" ref="B14:C14">DaysAndWeeks+DATE(CalenderYear,8,1)-WEEKDAY(DATE(CalenderYear,8,1),(BeginVanDeWeek="maandag")+1)+36</f>
        <v>44438</v>
      </c>
      <c r="C14" s="41">
        <v>44439</v>
      </c>
      <c r="D14" s="58" t="s">
        <v>0</v>
      </c>
      <c r="E14" s="58"/>
      <c r="F14" s="58"/>
      <c r="G14" s="58"/>
      <c r="H14" s="59"/>
    </row>
    <row r="15" spans="1:9" s="14" customFormat="1" ht="56.1" customHeight="1" x14ac:dyDescent="0.3">
      <c r="A15" s="13"/>
      <c r="B15" s="29"/>
      <c r="C15" s="29"/>
      <c r="D15" s="60"/>
      <c r="E15" s="60"/>
      <c r="F15" s="60"/>
      <c r="G15" s="60"/>
      <c r="H15" s="61"/>
    </row>
  </sheetData>
  <mergeCells count="3">
    <mergeCell ref="B2:D2"/>
    <mergeCell ref="D14:H14"/>
    <mergeCell ref="D15:H15"/>
  </mergeCells>
  <conditionalFormatting sqref="B12:H12 B14:C14">
    <cfRule type="expression" dxfId="9" priority="2">
      <formula>AND(DAY(B12)&gt;=1,DAY(B12)&lt;=15)</formula>
    </cfRule>
  </conditionalFormatting>
  <conditionalFormatting sqref="B4:G4">
    <cfRule type="expression" dxfId="8" priority="1">
      <formula>DAY(B4)&gt;8</formula>
    </cfRule>
  </conditionalFormatting>
  <dataValidations count="8">
    <dataValidation allowBlank="1" showInputMessage="1" showErrorMessage="1" prompt="Automatisch bepaalde weekdag" sqref="C3:H3" xr:uid="{00000000-0002-0000-0700-000000000000}"/>
    <dataValidation allowBlank="1" showInputMessage="1" showErrorMessage="1" prompt="Het jaar in deze cel wordt automatisch bijgewerkt op basis van het jaar dat op het werkblad Januari is ingevoerd. De onderstaande agenda heeft datums voor vorige en volgende maand met een lettertype in een lichtere tint" sqref="B2:D2" xr:uid="{00000000-0002-0000-0700-000001000000}"/>
    <dataValidation allowBlank="1" showInputMessage="1" showErrorMessage="1" prompt="Maandkalender augustus" sqref="A1" xr:uid="{00000000-0002-0000-0700-000002000000}"/>
    <dataValidation allowBlank="1" showInputMessage="1" showErrorMessage="1" prompt="Deze rij bevat de namen van de weekdagen voor deze agenda. Deze cel bevat de eerste dag van de week. Als u de eerste dag van de week wilt wijzigen, selecteert u een nieuwe dag in cel L5 op het werkblad Januari." sqref="B3" xr:uid="{00000000-0002-0000-0700-000003000000}"/>
    <dataValidation allowBlank="1" showInputMessage="1" prompt="Voer maandnotities in de onderstaande cel in" sqref="D14:H14" xr:uid="{00000000-0002-0000-0700-000004000000}"/>
    <dataValidation allowBlank="1" showInputMessage="1" prompt="Voer maandnotities in deze cel in" sqref="D15:H15" xr:uid="{00000000-0002-0000-0700-000005000000}"/>
    <dataValidation allowBlank="1" showInputMessage="1" showErrorMessage="1" prompt="Deze rij en rij 7, 9, 11, 13 en 15 zijn cellen voor het invoeren van dagnotities voor de kalenderdag in de cel erboven." sqref="B5" xr:uid="{00000000-0002-0000-0700-000006000000}"/>
    <dataValidation allowBlank="1" showInputMessage="1" showErrorMessage="1" prompt="Deze rij en rij 6, 8, 10, 12 en 14 bevatten de kalenderdagen van de week. Als deze cel niet het getal 1 bevat, is dit een dag van de vorige maand. Voer notities in cel D15 in." sqref="B4" xr:uid="{00000000-0002-0000-0700-000007000000}"/>
  </dataValidations>
  <printOptions horizontalCentered="1"/>
  <pageMargins left="0.25" right="0.25" top="0.5" bottom="0.5" header="0.3" footer="0.3"/>
  <pageSetup paperSize="9" scale="99"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A1:I15"/>
  <sheetViews>
    <sheetView showGridLines="0" zoomScaleNormal="10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62" t="str">
        <f>"September "&amp;CalenderYear</f>
        <v>September 2021</v>
      </c>
      <c r="C2" s="62"/>
      <c r="D2" s="62"/>
      <c r="E2" s="3"/>
      <c r="F2" s="3"/>
      <c r="G2" s="3"/>
      <c r="H2" s="4"/>
    </row>
    <row r="3" spans="1:9" s="11" customFormat="1" ht="24" customHeight="1" x14ac:dyDescent="0.3">
      <c r="A3" s="10"/>
      <c r="B3" s="18" t="str">
        <f>BeginVanDeWeek</f>
        <v>maandag</v>
      </c>
      <c r="C3" s="19" t="str">
        <f>TEXT(C4,"dddd")</f>
        <v>dinsdag</v>
      </c>
      <c r="D3" s="19" t="str">
        <f t="shared" ref="D3:H3" si="0">TEXT(D4,"dddd")</f>
        <v>woensdag</v>
      </c>
      <c r="E3" s="19" t="str">
        <f t="shared" si="0"/>
        <v>donderdag</v>
      </c>
      <c r="F3" s="19" t="str">
        <f t="shared" si="0"/>
        <v>vrijdag</v>
      </c>
      <c r="G3" s="19" t="str">
        <f t="shared" si="0"/>
        <v>zaterdag</v>
      </c>
      <c r="H3" s="20" t="str">
        <f t="shared" si="0"/>
        <v>zondag</v>
      </c>
    </row>
    <row r="4" spans="1:9" s="6" customFormat="1" ht="24" customHeight="1" x14ac:dyDescent="0.3">
      <c r="A4" s="5"/>
      <c r="B4" s="37">
        <f t="array" ref="B4:H4">DaysAndWeeks+DATE(CalenderYear,9,1)-WEEKDAY(DATE(CalenderYear,9,1),(BeginVanDeWeek="maandag")+1)+1</f>
        <v>44438</v>
      </c>
      <c r="C4" s="37">
        <v>44439</v>
      </c>
      <c r="D4" s="37">
        <v>44440</v>
      </c>
      <c r="E4" s="37">
        <v>44441</v>
      </c>
      <c r="F4" s="37">
        <v>44442</v>
      </c>
      <c r="G4" s="37">
        <v>44443</v>
      </c>
      <c r="H4" s="37">
        <v>44444</v>
      </c>
    </row>
    <row r="5" spans="1:9" s="14" customFormat="1" ht="56.1" customHeight="1" x14ac:dyDescent="0.3">
      <c r="A5" s="13"/>
      <c r="B5" s="32"/>
      <c r="C5" s="32"/>
      <c r="D5" s="32"/>
      <c r="E5" s="32"/>
      <c r="F5" s="32"/>
      <c r="G5" s="32"/>
      <c r="H5" s="32"/>
    </row>
    <row r="6" spans="1:9" s="6" customFormat="1" ht="24" customHeight="1" x14ac:dyDescent="0.3">
      <c r="A6" s="5"/>
      <c r="B6" s="38">
        <f t="array" ref="B6:H6">DaysAndWeeks+DATE(CalenderYear,9,1)-WEEKDAY(DATE(CalenderYear,9,1),(BeginVanDeWeek="maandag")+1)+8</f>
        <v>44445</v>
      </c>
      <c r="C6" s="38">
        <v>44446</v>
      </c>
      <c r="D6" s="38">
        <v>44447</v>
      </c>
      <c r="E6" s="38">
        <v>44448</v>
      </c>
      <c r="F6" s="38">
        <v>44449</v>
      </c>
      <c r="G6" s="38">
        <v>44450</v>
      </c>
      <c r="H6" s="38">
        <v>44451</v>
      </c>
    </row>
    <row r="7" spans="1:9" s="14" customFormat="1" ht="56.1" customHeight="1" x14ac:dyDescent="0.3">
      <c r="A7" s="13"/>
      <c r="B7" s="31"/>
      <c r="C7" s="31"/>
      <c r="D7" s="31"/>
      <c r="E7" s="31"/>
      <c r="F7" s="31"/>
      <c r="G7" s="31"/>
      <c r="H7" s="31"/>
    </row>
    <row r="8" spans="1:9" s="6" customFormat="1" ht="24" customHeight="1" x14ac:dyDescent="0.3">
      <c r="A8" s="5"/>
      <c r="B8" s="39">
        <f t="array" ref="B8:H8">DaysAndWeeks+DATE(CalenderYear,9,1)-WEEKDAY(DATE(CalenderYear,9,1),(BeginVanDeWeek="maandag")+1)+15</f>
        <v>44452</v>
      </c>
      <c r="C8" s="39">
        <v>44453</v>
      </c>
      <c r="D8" s="39">
        <v>44454</v>
      </c>
      <c r="E8" s="39">
        <v>44455</v>
      </c>
      <c r="F8" s="39">
        <v>44456</v>
      </c>
      <c r="G8" s="39">
        <v>44457</v>
      </c>
      <c r="H8" s="39">
        <v>44458</v>
      </c>
    </row>
    <row r="9" spans="1:9" s="14" customFormat="1" ht="56.1" customHeight="1" x14ac:dyDescent="0.3">
      <c r="A9" s="13"/>
      <c r="B9" s="32"/>
      <c r="C9" s="32"/>
      <c r="D9" s="32"/>
      <c r="E9" s="32"/>
      <c r="F9" s="32"/>
      <c r="G9" s="32"/>
      <c r="H9" s="32"/>
    </row>
    <row r="10" spans="1:9" s="6" customFormat="1" ht="24" customHeight="1" x14ac:dyDescent="0.3">
      <c r="A10" s="5"/>
      <c r="B10" s="38">
        <f t="array" ref="B10:H10">DaysAndWeeks+DATE(CalenderYear,9,1)-WEEKDAY(DATE(CalenderYear,9,1),(BeginVanDeWeek="maandag")+1)+22</f>
        <v>44459</v>
      </c>
      <c r="C10" s="38">
        <v>44460</v>
      </c>
      <c r="D10" s="38">
        <v>44461</v>
      </c>
      <c r="E10" s="38">
        <v>44462</v>
      </c>
      <c r="F10" s="38">
        <v>44463</v>
      </c>
      <c r="G10" s="38">
        <v>44464</v>
      </c>
      <c r="H10" s="38">
        <v>44465</v>
      </c>
    </row>
    <row r="11" spans="1:9" s="14" customFormat="1" ht="56.1" customHeight="1" x14ac:dyDescent="0.3">
      <c r="A11" s="13"/>
      <c r="B11" s="31"/>
      <c r="C11" s="31"/>
      <c r="D11" s="31"/>
      <c r="E11" s="31"/>
      <c r="F11" s="31"/>
      <c r="G11" s="31"/>
      <c r="H11" s="31"/>
    </row>
    <row r="12" spans="1:9" s="6" customFormat="1" ht="24" customHeight="1" x14ac:dyDescent="0.3">
      <c r="A12" s="5"/>
      <c r="B12" s="39">
        <f t="array" ref="B12:H12">DaysAndWeeks+DATE(CalenderYear,9,1)-WEEKDAY(DATE(CalenderYear,9,1),(BeginVanDeWeek="maandag")+1)+29</f>
        <v>44466</v>
      </c>
      <c r="C12" s="39">
        <v>44467</v>
      </c>
      <c r="D12" s="39">
        <v>44468</v>
      </c>
      <c r="E12" s="39">
        <v>44469</v>
      </c>
      <c r="F12" s="39">
        <v>44470</v>
      </c>
      <c r="G12" s="39">
        <v>44471</v>
      </c>
      <c r="H12" s="39">
        <v>44472</v>
      </c>
    </row>
    <row r="13" spans="1:9" s="14" customFormat="1" ht="56.1" customHeight="1" x14ac:dyDescent="0.3">
      <c r="A13" s="13"/>
      <c r="B13" s="32"/>
      <c r="C13" s="32"/>
      <c r="D13" s="32"/>
      <c r="E13" s="32"/>
      <c r="F13" s="32"/>
      <c r="G13" s="32"/>
      <c r="H13" s="32"/>
    </row>
    <row r="14" spans="1:9" s="6" customFormat="1" ht="24" customHeight="1" x14ac:dyDescent="0.3">
      <c r="A14" s="5"/>
      <c r="B14" s="38">
        <f t="array" ref="B14:C14">DaysAndWeeks+DATE(CalenderYear,9,1)-WEEKDAY(DATE(CalenderYear,9,1),(BeginVanDeWeek="maandag")+1)+36</f>
        <v>44473</v>
      </c>
      <c r="C14" s="38">
        <v>44474</v>
      </c>
      <c r="D14" s="63" t="s">
        <v>0</v>
      </c>
      <c r="E14" s="63"/>
      <c r="F14" s="63"/>
      <c r="G14" s="63"/>
      <c r="H14" s="64"/>
    </row>
    <row r="15" spans="1:9" s="14" customFormat="1" ht="56.1" customHeight="1" x14ac:dyDescent="0.3">
      <c r="A15" s="13"/>
      <c r="B15" s="31"/>
      <c r="C15" s="31"/>
      <c r="D15" s="65"/>
      <c r="E15" s="65"/>
      <c r="F15" s="65"/>
      <c r="G15" s="65"/>
      <c r="H15" s="66"/>
    </row>
  </sheetData>
  <mergeCells count="3">
    <mergeCell ref="B2:D2"/>
    <mergeCell ref="D14:H14"/>
    <mergeCell ref="D15:H15"/>
  </mergeCells>
  <conditionalFormatting sqref="B12:H12 B14:C14">
    <cfRule type="expression" dxfId="7" priority="2">
      <formula>AND(DAY(B12)&gt;=1,DAY(B12)&lt;=15)</formula>
    </cfRule>
  </conditionalFormatting>
  <conditionalFormatting sqref="B4:G4">
    <cfRule type="expression" dxfId="6" priority="1">
      <formula>DAY(B4)&gt;8</formula>
    </cfRule>
  </conditionalFormatting>
  <dataValidations count="8">
    <dataValidation allowBlank="1" showInputMessage="1" showErrorMessage="1" prompt="Automatisch bepaalde weekdag" sqref="C3:H3" xr:uid="{00000000-0002-0000-0800-000000000000}"/>
    <dataValidation allowBlank="1" showInputMessage="1" showErrorMessage="1" prompt="Het jaar in deze cel wordt automatisch bijgewerkt op basis van het jaar dat op het werkblad Januari is ingevoerd. De onderstaande agenda heeft datums voor vorige en volgende maand met een lettertype in een lichtere tint" sqref="B2:D2" xr:uid="{00000000-0002-0000-0800-000001000000}"/>
    <dataValidation allowBlank="1" showInputMessage="1" showErrorMessage="1" prompt="Maandkalender september" sqref="A1" xr:uid="{00000000-0002-0000-0800-000002000000}"/>
    <dataValidation allowBlank="1" showInputMessage="1" showErrorMessage="1" prompt="Deze rij en rij 6, 8, 10, 12 en 14 bevatten de kalenderdagen van de week. Als deze cel niet het getal 1 bevat, is dit een dag van de vorige maand. Voer notities in cel D15 in." sqref="B4" xr:uid="{00000000-0002-0000-0800-000003000000}"/>
    <dataValidation allowBlank="1" showInputMessage="1" showErrorMessage="1" prompt="Deze rij en rij 7, 9, 11, 13 en 15 zijn cellen voor het invoeren van dagnotities voor de kalenderdag in de cel erboven." sqref="B5" xr:uid="{00000000-0002-0000-0800-000004000000}"/>
    <dataValidation allowBlank="1" showInputMessage="1" prompt="Voer maandnotities in deze cel in" sqref="D15:H15" xr:uid="{00000000-0002-0000-0800-000005000000}"/>
    <dataValidation allowBlank="1" showInputMessage="1" prompt="Voer maandnotities in de onderstaande cel in" sqref="D14:H14" xr:uid="{00000000-0002-0000-0800-000006000000}"/>
    <dataValidation allowBlank="1" showInputMessage="1" showErrorMessage="1" prompt="Deze rij bevat de namen van de weekdagen voor deze agenda. Deze cel bevat de eerste dag van de week. Als u de eerste dag van de week wilt wijzigen, selecteert u een nieuwe dag in cel L5 op het werkblad Januari." sqref="B3" xr:uid="{00000000-0002-0000-0800-000007000000}"/>
  </dataValidations>
  <printOptions horizontalCentered="1"/>
  <pageMargins left="0.25" right="0.25" top="0.5" bottom="0.5" header="0.3" footer="0.3"/>
  <pageSetup paperSize="9" scale="99"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0D437D-D97C-4174-9BD0-B6C4706C93C2}">
  <ds:schemaRefs>
    <ds:schemaRef ds:uri="http://schemas.microsoft.com/office/2006/metadata/properties"/>
    <ds:schemaRef ds:uri="http://schemas.microsoft.com/office/infopath/2007/PartnerControls"/>
    <ds:schemaRef ds:uri="71af3243-3dd4-4a8d-8c0d-dd76da1f02a5"/>
  </ds:schemaRefs>
</ds:datastoreItem>
</file>

<file path=customXml/itemProps2.xml><?xml version="1.0" encoding="utf-8"?>
<ds:datastoreItem xmlns:ds="http://schemas.openxmlformats.org/officeDocument/2006/customXml" ds:itemID="{65DF88E0-C534-44A9-B15A-DDE8DD220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BF997A1-6F4D-40DF-902F-6A09A77F97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12</vt:i4>
      </vt:variant>
      <vt:variant>
        <vt:lpstr>Named Ranges</vt:lpstr>
      </vt:variant>
      <vt:variant>
        <vt:i4>39</vt:i4>
      </vt:variant>
    </vt:vector>
  </HeadingPairs>
  <TitlesOfParts>
    <vt:vector size="51" baseType="lpstr">
      <vt:lpstr>Januari</vt:lpstr>
      <vt:lpstr>Februari</vt:lpstr>
      <vt:lpstr>Maart</vt:lpstr>
      <vt:lpstr>April</vt:lpstr>
      <vt:lpstr>Mei</vt:lpstr>
      <vt:lpstr>Juni</vt:lpstr>
      <vt:lpstr>Juli</vt:lpstr>
      <vt:lpstr>Augustus</vt:lpstr>
      <vt:lpstr>September</vt:lpstr>
      <vt:lpstr>Oktober</vt:lpstr>
      <vt:lpstr>November</vt:lpstr>
      <vt:lpstr>December</vt:lpstr>
      <vt:lpstr>BeginVanDeWeek</vt:lpstr>
      <vt:lpstr>CalenderYear</vt:lpstr>
      <vt:lpstr>ColumnTitleRegion1..H12.1</vt:lpstr>
      <vt:lpstr>ColumnTitleRegion1..H12.10</vt:lpstr>
      <vt:lpstr>ColumnTitleRegion1..H12.11</vt:lpstr>
      <vt:lpstr>ColumnTitleRegion1..H12.12</vt:lpstr>
      <vt:lpstr>ColumnTitleRegion1..H12.2</vt:lpstr>
      <vt:lpstr>ColumnTitleRegion1..H12.3</vt:lpstr>
      <vt:lpstr>ColumnTitleRegion1..H12.4</vt:lpstr>
      <vt:lpstr>ColumnTitleRegion1..H12.5</vt:lpstr>
      <vt:lpstr>ColumnTitleRegion1..H12.6</vt:lpstr>
      <vt:lpstr>ColumnTitleRegion1..H12.7</vt:lpstr>
      <vt:lpstr>ColumnTitleRegion1..H12.8</vt:lpstr>
      <vt:lpstr>ColumnTitleRegion1..H12.9</vt:lpstr>
      <vt:lpstr>ColumnTitleRegion2..C14.1</vt:lpstr>
      <vt:lpstr>ColumnTitleRegion2..C14.10</vt:lpstr>
      <vt:lpstr>ColumnTitleRegion2..C14.11</vt:lpstr>
      <vt:lpstr>ColumnTitleRegion2..C14.12</vt:lpstr>
      <vt:lpstr>ColumnTitleRegion2..C14.2</vt:lpstr>
      <vt:lpstr>ColumnTitleRegion2..C14.3</vt:lpstr>
      <vt:lpstr>ColumnTitleRegion2..C14.4</vt:lpstr>
      <vt:lpstr>ColumnTitleRegion2..C14.5</vt:lpstr>
      <vt:lpstr>ColumnTitleRegion2..C14.6</vt:lpstr>
      <vt:lpstr>ColumnTitleRegion2..C14.7</vt:lpstr>
      <vt:lpstr>ColumnTitleRegion2..C14.8</vt:lpstr>
      <vt:lpstr>ColumnTitleRegion2..C14.9</vt:lpstr>
      <vt:lpstr>April!Print_Area</vt:lpstr>
      <vt:lpstr>Augustus!Print_Area</vt:lpstr>
      <vt:lpstr>December!Print_Area</vt:lpstr>
      <vt:lpstr>Februari!Print_Area</vt:lpstr>
      <vt:lpstr>Januari!Print_Area</vt:lpstr>
      <vt:lpstr>Juli!Print_Area</vt:lpstr>
      <vt:lpstr>Juni!Print_Area</vt:lpstr>
      <vt:lpstr>Maart!Print_Area</vt:lpstr>
      <vt:lpstr>Mei!Print_Area</vt:lpstr>
      <vt:lpstr>November!Print_Area</vt:lpstr>
      <vt:lpstr>Oktober!Print_Area</vt:lpstr>
      <vt:lpstr>September!Print_Area</vt:lpstr>
      <vt:lpstr>RowTitleRegion1..K3</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2020-10-07T05:20:26Z</dcterms:created>
  <dcterms:modified xsi:type="dcterms:W3CDTF">2020-10-26T06:32:58Z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