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codeName="ThisWorkbook"/>
  <xr:revisionPtr revIDLastSave="0" documentId="10_ncr:100000_{9E25AAA3-3D16-4AC5-971F-13D33AEDB209}" xr6:coauthVersionLast="31" xr6:coauthVersionMax="31" xr10:uidLastSave="{00000000-0000-0000-0000-000000000000}"/>
  <bookViews>
    <workbookView xWindow="930" yWindow="0" windowWidth="20490" windowHeight="6930" xr2:uid="{00000000-000D-0000-FFFF-FFFF00000000}"/>
  </bookViews>
  <sheets>
    <sheet name="Cashflow" sheetId="1" r:id="rId1"/>
    <sheet name="Maandelijkse inkomsten" sheetId="3" r:id="rId2"/>
    <sheet name="Maandelijkse uitgaven" sheetId="4" r:id="rId3"/>
    <sheet name="GRAFIEKGEGEVENS" sheetId="2" state="hidden" r:id="rId4"/>
  </sheets>
  <definedNames>
    <definedName name="Budgettitel">'Cashflow'!$B$2</definedName>
    <definedName name="Jaar">'Cashflow'!$B$4</definedName>
    <definedName name="Maand">'Cashflow'!$B$3</definedName>
    <definedName name="Naam">'Cashflow'!$B$1</definedName>
    <definedName name="_xlnm.Print_Titles" localSheetId="0">'Cashflow'!$6:$6</definedName>
    <definedName name="_xlnm.Print_Titles" localSheetId="1">'Maandelijkse inkomsten'!$5:$5</definedName>
    <definedName name="_xlnm.Print_Titles" localSheetId="2">'Maandelijkse uitgaven'!$5:$5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1" i="4"/>
  <c r="B2" i="3"/>
  <c r="B1" i="3"/>
  <c r="E8" i="3" l="1"/>
  <c r="E7" i="3"/>
  <c r="E6" i="3"/>
  <c r="C9" i="3" l="1"/>
  <c r="D9" i="3"/>
  <c r="D26" i="4" l="1"/>
  <c r="D6" i="2" s="1"/>
  <c r="C26" i="4"/>
  <c r="C6" i="2" s="1"/>
  <c r="E25" i="4"/>
  <c r="E24" i="4"/>
  <c r="E23" i="4"/>
  <c r="E22" i="4"/>
  <c r="E21" i="4"/>
  <c r="E20" i="4"/>
  <c r="E19" i="4"/>
  <c r="E18" i="4"/>
  <c r="E17" i="4"/>
  <c r="E16" i="4"/>
  <c r="E15" i="4"/>
  <c r="E14" i="4"/>
  <c r="E13" i="4"/>
  <c r="E12" i="4"/>
  <c r="E11" i="4"/>
  <c r="E10" i="4"/>
  <c r="E9" i="4"/>
  <c r="E8" i="4"/>
  <c r="E7" i="4"/>
  <c r="E6" i="4"/>
  <c r="D5" i="2"/>
  <c r="C7" i="1"/>
  <c r="E9" i="3" l="1"/>
  <c r="E7" i="1" s="1"/>
  <c r="D8" i="1"/>
  <c r="C5" i="2"/>
  <c r="E26" i="4"/>
  <c r="E8" i="1" s="1"/>
  <c r="D7" i="1"/>
  <c r="C8" i="1"/>
  <c r="B3" i="1"/>
  <c r="B4" i="1"/>
  <c r="B4" i="3" l="1"/>
  <c r="B4" i="4"/>
  <c r="B3" i="3"/>
  <c r="B3" i="4"/>
  <c r="C9" i="1"/>
  <c r="C4" i="2" s="1"/>
  <c r="D9" i="1"/>
  <c r="D4" i="2" s="1"/>
  <c r="E9" i="1"/>
</calcChain>
</file>

<file path=xl/sharedStrings.xml><?xml version="1.0" encoding="utf-8"?>
<sst xmlns="http://schemas.openxmlformats.org/spreadsheetml/2006/main" count="49" uniqueCount="37">
  <si>
    <t>Naam</t>
  </si>
  <si>
    <t>Gezinsbudget</t>
  </si>
  <si>
    <t>Opmerking: De tabel Cashflow wordt automatisch berekend op basis van gegevens op de werkbladen Maandelijkse inkomsten en Maandelijkse uitgaven</t>
  </si>
  <si>
    <t>Cashflow</t>
  </si>
  <si>
    <t>Totale inkomsten</t>
  </si>
  <si>
    <t>Totale uitgaven</t>
  </si>
  <si>
    <t>Totaal cash</t>
  </si>
  <si>
    <t>Geraamd</t>
  </si>
  <si>
    <t>Werkelijk</t>
  </si>
  <si>
    <t>Variantie</t>
  </si>
  <si>
    <t>Maandelijkse inkomsten</t>
  </si>
  <si>
    <t>Inkomsten 1</t>
  </si>
  <si>
    <t>Inkomsten 2</t>
  </si>
  <si>
    <t>Andere inkomsten</t>
  </si>
  <si>
    <t>Maandelijkse uitgaven</t>
  </si>
  <si>
    <t>Huisvesting</t>
  </si>
  <si>
    <t>Boodschappen</t>
  </si>
  <si>
    <t>Telefoon</t>
  </si>
  <si>
    <t>Elektriciteit/gas</t>
  </si>
  <si>
    <t>Water/riolering/afval</t>
  </si>
  <si>
    <t>Kabel-tv</t>
  </si>
  <si>
    <t>Internet</t>
  </si>
  <si>
    <t>Onderhoud/reparaties</t>
  </si>
  <si>
    <t>Kinderopvang</t>
  </si>
  <si>
    <t>Collegegeld</t>
  </si>
  <si>
    <t>Huisdieren</t>
  </si>
  <si>
    <t>Vervoer</t>
  </si>
  <si>
    <t>Persoonlijke verzorging</t>
  </si>
  <si>
    <t>Verzekering</t>
  </si>
  <si>
    <t>Creditcards</t>
  </si>
  <si>
    <t>Leningen</t>
  </si>
  <si>
    <t>Belastingen</t>
  </si>
  <si>
    <t>Cadeaus/goede doelen</t>
  </si>
  <si>
    <t>Spaargeld</t>
  </si>
  <si>
    <t>Overig</t>
  </si>
  <si>
    <t>Totaal</t>
  </si>
  <si>
    <t>GRAFIEKGEGEVENS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</si>
</sst>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quot;kr&quot;\ * #,##0.00_-;\-&quot;kr&quot;\ * #,##0.00_-;_-&quot;kr&quot;\ * &quot;-&quot;??_-;_-@_-"/>
    <numFmt numFmtId="165" formatCode="_-&quot;kr&quot;\ * #,##0_-;\-&quot;kr&quot;\ * #,##0_-;_-&quot;kr&quot;\ * &quot;-&quot;_-;_-@_-"/>
  </numFmts>
  <fonts count="24" x14ac:knownFonts="1">
    <font>
      <b/>
      <sz val="13"/>
      <color theme="2" tint="-0.749961851863155"/>
      <name val="Calibri"/>
      <family val="2"/>
      <scheme val="minor"/>
    </font>
    <font>
      <sz val="11"/>
      <color theme="1"/>
      <name val="Calibri"/>
      <family val="2"/>
      <scheme val="minor"/>
    </font>
    <font>
      <b/>
      <sz val="13"/>
      <name val="Calibri"/>
      <family val="2"/>
      <scheme val="minor"/>
    </font>
    <font>
      <b/>
      <sz val="25"/>
      <color theme="5" tint="-0.499984740745262"/>
      <name val="Calibri"/>
      <family val="2"/>
      <scheme val="major"/>
    </font>
    <font>
      <b/>
      <sz val="25"/>
      <color theme="4" tint="-0.24994659260841701"/>
      <name val="Calibri"/>
      <family val="2"/>
      <scheme val="major"/>
    </font>
    <font>
      <b/>
      <sz val="31"/>
      <color theme="4" tint="-0.24994659260841701"/>
      <name val="Calibri"/>
      <family val="2"/>
      <scheme val="major"/>
    </font>
    <font>
      <i/>
      <sz val="11"/>
      <color theme="1" tint="0.34998626667073579"/>
      <name val="Calibri"/>
      <family val="2"/>
      <scheme val="minor"/>
    </font>
    <font>
      <b/>
      <sz val="20"/>
      <color theme="5" tint="-0.499984740745262"/>
      <name val="Calibri"/>
      <family val="2"/>
      <scheme val="major"/>
    </font>
    <font>
      <b/>
      <sz val="20"/>
      <color theme="1" tint="0.499984740745262"/>
      <name val="Calibri"/>
      <family val="2"/>
      <scheme val="major"/>
    </font>
    <font>
      <b/>
      <sz val="13"/>
      <color theme="2" tint="-0.749961851863155"/>
      <name val="Calibri"/>
      <family val="2"/>
      <scheme val="minor"/>
    </font>
    <font>
      <i/>
      <sz val="11"/>
      <color theme="0"/>
      <name val="Calibri"/>
      <family val="2"/>
      <scheme val="minor"/>
    </font>
    <font>
      <b/>
      <sz val="13"/>
      <color theme="2" tint="-0.749961851863155"/>
      <name val="Calibri"/>
      <scheme val="minor"/>
    </font>
    <font>
      <b/>
      <sz val="25"/>
      <color theme="6" tint="-0.499984740745262"/>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style="medium">
        <color theme="2" tint="-0.2499465926084170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5" fillId="0" borderId="0" applyNumberFormat="0" applyFill="0" applyBorder="0" applyAlignment="0" applyProtection="0"/>
    <xf numFmtId="0" fontId="4" fillId="0" borderId="0" applyNumberFormat="0" applyFill="0" applyBorder="0" applyProtection="0"/>
    <xf numFmtId="0" fontId="3" fillId="0" borderId="0" applyNumberFormat="0" applyFill="0" applyBorder="0" applyProtection="0"/>
    <xf numFmtId="0" fontId="12" fillId="0" borderId="0" applyNumberFormat="0" applyFill="0" applyBorder="0" applyProtection="0"/>
    <xf numFmtId="0" fontId="7" fillId="0" borderId="0" applyNumberFormat="0" applyFill="0" applyBorder="0" applyAlignment="0" applyProtection="0"/>
    <xf numFmtId="0" fontId="6" fillId="0" borderId="0" applyNumberFormat="0" applyFill="0" applyBorder="0" applyProtection="0"/>
    <xf numFmtId="0" fontId="8" fillId="0" borderId="1">
      <alignment horizontal="left" vertical="center"/>
    </xf>
    <xf numFmtId="0" fontId="9" fillId="0" borderId="0"/>
    <xf numFmtId="3" fontId="9" fillId="0" borderId="0">
      <alignment horizontal="right"/>
    </xf>
    <xf numFmtId="3" fontId="9" fillId="0" borderId="0">
      <alignment horizontal="right"/>
    </xf>
    <xf numFmtId="43" fontId="9" fillId="0" borderId="0" applyFont="0" applyFill="0" applyBorder="0" applyAlignment="0" applyProtection="0"/>
    <xf numFmtId="41" fontId="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2" applyNumberFormat="0" applyAlignment="0" applyProtection="0"/>
    <xf numFmtId="0" fontId="17" fillId="6" borderId="3" applyNumberFormat="0" applyAlignment="0" applyProtection="0"/>
    <xf numFmtId="0" fontId="18" fillId="6" borderId="2" applyNumberFormat="0" applyAlignment="0" applyProtection="0"/>
    <xf numFmtId="0" fontId="19" fillId="0" borderId="4" applyNumberFormat="0" applyFill="0" applyAlignment="0" applyProtection="0"/>
    <xf numFmtId="0" fontId="20" fillId="7" borderId="5" applyNumberFormat="0" applyAlignment="0" applyProtection="0"/>
    <xf numFmtId="0" fontId="21" fillId="0" borderId="0" applyNumberFormat="0" applyFill="0" applyBorder="0" applyAlignment="0" applyProtection="0"/>
    <xf numFmtId="0" fontId="9" fillId="8" borderId="6" applyNumberFormat="0" applyFont="0" applyAlignment="0" applyProtection="0"/>
    <xf numFmtId="0" fontId="22" fillId="0" borderId="7"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7">
    <xf numFmtId="0" fontId="0" fillId="0" borderId="0" xfId="0"/>
    <xf numFmtId="0" fontId="5" fillId="0" borderId="0" xfId="1" applyAlignment="1">
      <alignment vertical="center"/>
    </xf>
    <xf numFmtId="3" fontId="0" fillId="0" borderId="0" xfId="0" applyNumberFormat="1"/>
    <xf numFmtId="0" fontId="2" fillId="0" borderId="0" xfId="0" applyFont="1"/>
    <xf numFmtId="0" fontId="5" fillId="0" borderId="0" xfId="1" applyAlignment="1">
      <alignment horizontal="left" vertical="center"/>
    </xf>
    <xf numFmtId="0" fontId="7" fillId="0" borderId="0" xfId="5" applyAlignment="1">
      <alignment vertical="center"/>
    </xf>
    <xf numFmtId="0" fontId="6" fillId="0" borderId="0" xfId="6"/>
    <xf numFmtId="0" fontId="8" fillId="0" borderId="1" xfId="7">
      <alignment horizontal="left" vertical="center"/>
    </xf>
    <xf numFmtId="3" fontId="0" fillId="0" borderId="0" xfId="0" applyNumberFormat="1" applyFont="1" applyBorder="1"/>
    <xf numFmtId="0" fontId="0" fillId="0" borderId="0" xfId="0" applyFont="1" applyBorder="1"/>
    <xf numFmtId="0" fontId="12" fillId="0" borderId="0" xfId="4"/>
    <xf numFmtId="0" fontId="4" fillId="0" borderId="0" xfId="2"/>
    <xf numFmtId="0" fontId="7" fillId="0" borderId="0" xfId="5"/>
    <xf numFmtId="0" fontId="3" fillId="0" borderId="0" xfId="3"/>
    <xf numFmtId="0" fontId="9" fillId="0" borderId="0" xfId="8"/>
    <xf numFmtId="3" fontId="9" fillId="0" borderId="0" xfId="9">
      <alignment horizontal="right"/>
    </xf>
    <xf numFmtId="3" fontId="9" fillId="0" borderId="0" xfId="10">
      <alignment horizontal="right"/>
    </xf>
    <xf numFmtId="0" fontId="0" fillId="0" borderId="0" xfId="8" applyFont="1" applyBorder="1"/>
    <xf numFmtId="3" fontId="0" fillId="0" borderId="0" xfId="9" applyFont="1" applyBorder="1">
      <alignment horizontal="right"/>
    </xf>
    <xf numFmtId="3" fontId="0" fillId="0" borderId="0" xfId="10" applyFont="1" applyBorder="1">
      <alignment horizontal="right"/>
    </xf>
    <xf numFmtId="0" fontId="4" fillId="0" borderId="0" xfId="2" applyBorder="1"/>
    <xf numFmtId="0" fontId="0" fillId="0" borderId="0" xfId="8" applyFont="1"/>
    <xf numFmtId="0" fontId="10" fillId="0" borderId="0" xfId="6" applyFont="1" applyAlignment="1">
      <alignment horizontal="left"/>
    </xf>
    <xf numFmtId="0" fontId="11" fillId="0" borderId="0" xfId="0" applyFont="1" applyBorder="1"/>
    <xf numFmtId="3" fontId="11" fillId="0" borderId="0" xfId="0" applyNumberFormat="1" applyFont="1" applyBorder="1"/>
    <xf numFmtId="0" fontId="0" fillId="0" borderId="0" xfId="0" applyNumberFormat="1"/>
    <xf numFmtId="0" fontId="0" fillId="0" borderId="0" xfId="0" applyFont="1"/>
  </cellXfs>
  <cellStyles count="51">
    <cellStyle name="20% - Accent1" xfId="28" builtinId="30" customBuiltin="1"/>
    <cellStyle name="20% - Accent2" xfId="32" builtinId="34" customBuiltin="1"/>
    <cellStyle name="20% - Accent3" xfId="36" builtinId="38" customBuiltin="1"/>
    <cellStyle name="20% - Accent4" xfId="40" builtinId="42" customBuiltin="1"/>
    <cellStyle name="20% - Accent5" xfId="44" builtinId="46" customBuiltin="1"/>
    <cellStyle name="20% - Accent6" xfId="48" builtinId="50" customBuiltin="1"/>
    <cellStyle name="40% - Accent1" xfId="29" builtinId="31" customBuiltin="1"/>
    <cellStyle name="40% - Accent2" xfId="33" builtinId="35" customBuiltin="1"/>
    <cellStyle name="40% - Accent3" xfId="37" builtinId="39" customBuiltin="1"/>
    <cellStyle name="40% - Accent4" xfId="41" builtinId="43" customBuiltin="1"/>
    <cellStyle name="40% - Accent5" xfId="45" builtinId="47" customBuiltin="1"/>
    <cellStyle name="40% - Accent6" xfId="49" builtinId="51" customBuiltin="1"/>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Amounts" xfId="9" xr:uid="{00000000-0005-0000-0000-000018000000}"/>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6" builtinId="53" customBuiltin="1"/>
    <cellStyle name="Good" xfId="1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able Details" xfId="8" xr:uid="{00000000-0005-0000-0000-000029000000}"/>
    <cellStyle name="Title" xfId="1" builtinId="15" customBuiltin="1"/>
    <cellStyle name="Total" xfId="26" builtinId="25" customBuiltin="1"/>
    <cellStyle name="Variance" xfId="10" xr:uid="{00000000-0005-0000-0000-00002F000000}"/>
    <cellStyle name="Warning Text" xfId="24" builtinId="11" customBuiltin="1"/>
    <cellStyle name="Year" xfId="7" xr:uid="{00000000-0005-0000-0000-000032000000}"/>
  </cellStyles>
  <dxfs count="21">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numFmt numFmtId="3" formatCode="#,##0"/>
      <border diagonalUp="0" diagonalDown="0" outline="0">
        <left/>
        <right/>
        <top/>
        <bottom/>
      </border>
    </dxf>
    <dxf>
      <font>
        <b/>
        <i val="0"/>
        <strike val="0"/>
        <condense val="0"/>
        <extend val="0"/>
        <outline val="0"/>
        <shadow val="0"/>
        <u val="none"/>
        <vertAlign val="baseline"/>
        <sz val="13"/>
        <color theme="2" tint="-0.749961851863155"/>
        <name val="Calibri"/>
        <scheme val="minor"/>
      </font>
      <border diagonalUp="0" diagonalDown="0" outline="0">
        <left/>
        <right/>
        <top/>
        <bottom/>
      </border>
    </dxf>
    <dxf>
      <font>
        <b/>
        <i val="0"/>
        <color theme="2" tint="-0.749961851863155"/>
      </font>
      <border>
        <top style="thin">
          <color theme="2" tint="-0.499984740745262"/>
        </top>
      </border>
    </dxf>
    <dxf>
      <font>
        <b/>
        <i val="0"/>
        <color theme="5"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6" tint="-0.499984740745262"/>
      </font>
      <border>
        <bottom style="medium">
          <color theme="2" tint="-0.24994659260841701"/>
        </bottom>
      </border>
    </dxf>
    <dxf>
      <font>
        <b/>
        <i val="0"/>
        <color theme="1" tint="0.34998626667073579"/>
      </font>
      <border>
        <top/>
        <bottom/>
      </border>
    </dxf>
    <dxf>
      <font>
        <b/>
        <i val="0"/>
        <color theme="2" tint="-0.749961851863155"/>
      </font>
      <border>
        <top style="thin">
          <color theme="2" tint="-0.499984740745262"/>
        </top>
      </border>
    </dxf>
    <dxf>
      <font>
        <b/>
        <i val="0"/>
        <color theme="4" tint="-0.24994659260841701"/>
      </font>
      <border>
        <bottom style="medium">
          <color theme="2" tint="-0.24994659260841701"/>
        </bottom>
      </border>
    </dxf>
    <dxf>
      <font>
        <b/>
        <i val="0"/>
        <color theme="1" tint="0.34998626667073579"/>
      </font>
      <border>
        <top/>
        <bottom/>
      </border>
    </dxf>
  </dxfs>
  <tableStyles count="3" defaultTableStyle="Family budget cash flow" defaultPivotStyle="PivotStyleLight16">
    <tableStyle name="Family budget cash flow" pivot="0" count="3" xr9:uid="{00000000-0011-0000-FFFF-FFFF00000000}">
      <tableStyleElement type="wholeTable" dxfId="20"/>
      <tableStyleElement type="headerRow" dxfId="19"/>
      <tableStyleElement type="totalRow" dxfId="18"/>
    </tableStyle>
    <tableStyle name="Family budget monthly expense" pivot="0" count="3" xr9:uid="{00000000-0011-0000-FFFF-FFFF01000000}">
      <tableStyleElement type="wholeTable" dxfId="17"/>
      <tableStyleElement type="headerRow" dxfId="16"/>
      <tableStyleElement type="totalRow" dxfId="15"/>
    </tableStyle>
    <tableStyle name="Family budget monthly income" pivot="0" count="3" xr9:uid="{00000000-0011-0000-FFFF-FFFF02000000}">
      <tableStyleElement type="wholeTable" dxfId="14"/>
      <tableStyleElement type="headerRow" dxfId="13"/>
      <tableStyleElement type="totalRow"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928765741589453"/>
          <c:y val="0.13710580090580649"/>
          <c:w val="0.68894258484169146"/>
          <c:h val="0.74505498246072721"/>
        </c:manualLayout>
      </c:layout>
      <c:barChart>
        <c:barDir val="col"/>
        <c:grouping val="clustered"/>
        <c:varyColors val="0"/>
        <c:ser>
          <c:idx val="0"/>
          <c:order val="0"/>
          <c:tx>
            <c:strRef>
              <c:f>GRAFIEKGEGEVENS!$C$3</c:f>
              <c:strCache>
                <c:ptCount val="1"/>
                <c:pt idx="0">
                  <c:v>Geraamd</c:v>
                </c:pt>
              </c:strCache>
            </c:strRef>
          </c:tx>
          <c:spPr>
            <a:solidFill>
              <a:schemeClr val="accent1">
                <a:lumMod val="75000"/>
              </a:schemeClr>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DD8-4A29-AA76-4E89536BAE58}"/>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3-CDD8-4A29-AA76-4E89536BAE58}"/>
              </c:ext>
            </c:extLst>
          </c:dPt>
          <c:dPt>
            <c:idx val="2"/>
            <c:invertIfNegative val="0"/>
            <c:bubble3D val="0"/>
            <c:spPr>
              <a:solidFill>
                <a:schemeClr val="accent1">
                  <a:lumMod val="75000"/>
                </a:schemeClr>
              </a:solidFill>
              <a:ln>
                <a:noFill/>
              </a:ln>
              <a:effectLst/>
            </c:spPr>
            <c:extLst>
              <c:ext xmlns:c16="http://schemas.microsoft.com/office/drawing/2014/chart" uri="{C3380CC4-5D6E-409C-BE32-E72D297353CC}">
                <c16:uniqueId val="{00000005-CDD8-4A29-AA76-4E89536BAE58}"/>
              </c:ext>
            </c:extLst>
          </c:dPt>
          <c:cat>
            <c:strRef>
              <c:f>GRAFIEKGEGEVENS!$B$4:$B$6</c:f>
              <c:strCache>
                <c:ptCount val="3"/>
                <c:pt idx="0">
                  <c:v>Cashflow</c:v>
                </c:pt>
                <c:pt idx="1">
                  <c:v>Maandelijkse inkomsten</c:v>
                </c:pt>
                <c:pt idx="2">
                  <c:v>Maandelijkse uitgaven</c:v>
                </c:pt>
              </c:strCache>
            </c:strRef>
          </c:cat>
          <c:val>
            <c:numRef>
              <c:f>GRAFIEKGEGEVENS!$C$4:$C$6</c:f>
              <c:numCache>
                <c:formatCode>General</c:formatCode>
                <c:ptCount val="3"/>
                <c:pt idx="0">
                  <c:v>2097</c:v>
                </c:pt>
                <c:pt idx="1">
                  <c:v>5700</c:v>
                </c:pt>
                <c:pt idx="2">
                  <c:v>3603</c:v>
                </c:pt>
              </c:numCache>
            </c:numRef>
          </c:val>
          <c:extLst>
            <c:ext xmlns:c16="http://schemas.microsoft.com/office/drawing/2014/chart" uri="{C3380CC4-5D6E-409C-BE32-E72D297353CC}">
              <c16:uniqueId val="{00000006-CDD8-4A29-AA76-4E89536BAE58}"/>
            </c:ext>
          </c:extLst>
        </c:ser>
        <c:ser>
          <c:idx val="1"/>
          <c:order val="1"/>
          <c:tx>
            <c:strRef>
              <c:f>GRAFIEKGEGEVENS!$D$3</c:f>
              <c:strCache>
                <c:ptCount val="1"/>
                <c:pt idx="0">
                  <c:v>Werkelijk</c:v>
                </c:pt>
              </c:strCache>
            </c:strRef>
          </c:tx>
          <c:spPr>
            <a:solidFill>
              <a:schemeClr val="accent2">
                <a:lumMod val="5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008-CDD8-4A29-AA76-4E89536BAE58}"/>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A-CDD8-4A29-AA76-4E89536BAE58}"/>
              </c:ext>
            </c:extLst>
          </c:dPt>
          <c:dPt>
            <c:idx val="2"/>
            <c:invertIfNegative val="0"/>
            <c:bubble3D val="0"/>
            <c:spPr>
              <a:solidFill>
                <a:schemeClr val="accent2">
                  <a:lumMod val="50000"/>
                </a:schemeClr>
              </a:solidFill>
              <a:ln>
                <a:noFill/>
              </a:ln>
              <a:effectLst/>
            </c:spPr>
            <c:extLst>
              <c:ext xmlns:c16="http://schemas.microsoft.com/office/drawing/2014/chart" uri="{C3380CC4-5D6E-409C-BE32-E72D297353CC}">
                <c16:uniqueId val="{0000000C-CDD8-4A29-AA76-4E89536BAE58}"/>
              </c:ext>
            </c:extLst>
          </c:dPt>
          <c:cat>
            <c:strRef>
              <c:f>GRAFIEKGEGEVENS!$B$4:$B$6</c:f>
              <c:strCache>
                <c:ptCount val="3"/>
                <c:pt idx="0">
                  <c:v>Cashflow</c:v>
                </c:pt>
                <c:pt idx="1">
                  <c:v>Maandelijkse inkomsten</c:v>
                </c:pt>
                <c:pt idx="2">
                  <c:v>Maandelijkse uitgaven</c:v>
                </c:pt>
              </c:strCache>
            </c:strRef>
          </c:cat>
          <c:val>
            <c:numRef>
              <c:f>GRAFIEKGEGEVENS!$D$4:$D$6</c:f>
              <c:numCache>
                <c:formatCode>General</c:formatCode>
                <c:ptCount val="3"/>
                <c:pt idx="0">
                  <c:v>1845</c:v>
                </c:pt>
                <c:pt idx="1">
                  <c:v>5500</c:v>
                </c:pt>
                <c:pt idx="2">
                  <c:v>3655</c:v>
                </c:pt>
              </c:numCache>
            </c:numRef>
          </c:val>
          <c:extLst>
            <c:ext xmlns:c16="http://schemas.microsoft.com/office/drawing/2014/chart" uri="{C3380CC4-5D6E-409C-BE32-E72D297353CC}">
              <c16:uniqueId val="{0000000D-CDD8-4A29-AA76-4E89536BAE58}"/>
            </c:ext>
          </c:extLst>
        </c:ser>
        <c:dLbls>
          <c:showLegendKey val="0"/>
          <c:showVal val="0"/>
          <c:showCatName val="0"/>
          <c:showSerName val="0"/>
          <c:showPercent val="0"/>
          <c:showBubbleSize val="0"/>
        </c:dLbls>
        <c:gapWidth val="114"/>
        <c:overlap val="-11"/>
        <c:axId val="844568096"/>
        <c:axId val="844568640"/>
      </c:barChart>
      <c:catAx>
        <c:axId val="84456809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n-lt"/>
                <a:ea typeface="+mn-ea"/>
                <a:cs typeface="+mn-cs"/>
              </a:defRPr>
            </a:pPr>
            <a:endParaRPr lang="en-US"/>
          </a:p>
        </c:txPr>
        <c:crossAx val="844568640"/>
        <c:crosses val="autoZero"/>
        <c:auto val="1"/>
        <c:lblAlgn val="ctr"/>
        <c:lblOffset val="100"/>
        <c:noMultiLvlLbl val="0"/>
      </c:catAx>
      <c:valAx>
        <c:axId val="844568640"/>
        <c:scaling>
          <c:orientation val="minMax"/>
        </c:scaling>
        <c:delete val="0"/>
        <c:axPos val="l"/>
        <c:numFmt formatCode="&quot;€&quot;\ #,##0" sourceLinked="0"/>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bg2">
                    <a:lumMod val="25000"/>
                  </a:schemeClr>
                </a:solidFill>
                <a:latin typeface="+mj-lt"/>
                <a:ea typeface="+mn-ea"/>
                <a:cs typeface="+mn-cs"/>
              </a:defRPr>
            </a:pPr>
            <a:endParaRPr lang="en-US"/>
          </a:p>
        </c:txPr>
        <c:crossAx val="844568096"/>
        <c:crosses val="autoZero"/>
        <c:crossBetween val="between"/>
      </c:valAx>
      <c:spPr>
        <a:noFill/>
        <a:ln>
          <a:noFill/>
        </a:ln>
        <a:effectLst/>
      </c:spPr>
    </c:plotArea>
    <c:legend>
      <c:legendPos val="tr"/>
      <c:layout>
        <c:manualLayout>
          <c:xMode val="edge"/>
          <c:yMode val="edge"/>
          <c:x val="3.6966424077775693E-2"/>
          <c:y val="0.68999918686350659"/>
          <c:w val="0.12874683649413149"/>
          <c:h val="0.1787113573290034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bg2">
                  <a:lumMod val="25000"/>
                </a:schemeClr>
              </a:solidFill>
              <a:latin typeface="Calibri"/>
              <a:ea typeface="Calibri"/>
              <a:cs typeface="Calibri"/>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3</xdr:row>
      <xdr:rowOff>190500</xdr:rowOff>
    </xdr:from>
    <xdr:to>
      <xdr:col>5</xdr:col>
      <xdr:colOff>0</xdr:colOff>
      <xdr:row>4</xdr:row>
      <xdr:rowOff>2599592</xdr:rowOff>
    </xdr:to>
    <xdr:graphicFrame macro="">
      <xdr:nvGraphicFramePr>
        <xdr:cNvPr id="3" name="Budgetgrafiek" descr="A chart showing the comparison of Actual and Projected Cash Flow, Monthly Income and Monthly Expense">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ashflow" displayName="Cashflow" ref="B6:E9" totalsRowCount="1">
  <autoFilter ref="B6:E8" xr:uid="{00000000-0009-0000-0100-000001000000}"/>
  <tableColumns count="4">
    <tableColumn id="1" xr3:uid="{00000000-0010-0000-0000-000001000000}" name="Cashflow" totalsRowLabel="Totaal cash" totalsRowDxfId="11"/>
    <tableColumn id="3" xr3:uid="{00000000-0010-0000-0000-000003000000}" name="Geraamd" totalsRowFunction="custom" totalsRowDxfId="10">
      <totalsRowFormula>C7-C8</totalsRowFormula>
    </tableColumn>
    <tableColumn id="4" xr3:uid="{00000000-0010-0000-0000-000004000000}" name="Werkelijk" totalsRowFunction="custom" totalsRowDxfId="9">
      <totalsRowFormula>D7-D8</totalsRowFormula>
    </tableColumn>
    <tableColumn id="5" xr3:uid="{00000000-0010-0000-0000-000005000000}" name="Variantie" totalsRowFunction="sum" totalsRowDxfId="8">
      <calculatedColumnFormula>Inkomsten[[#Totals],[Variantie]]</calculatedColumnFormula>
    </tableColumn>
  </tableColumns>
  <tableStyleInfo name="Family budget cash flow" showFirstColumn="0" showLastColumn="0" showRowStripes="0" showColumnStripes="0"/>
  <extLst>
    <ext xmlns:x14="http://schemas.microsoft.com/office/spreadsheetml/2009/9/main" uri="{504A1905-F514-4f6f-8877-14C23A59335A}">
      <x14:table altTextSummary="Projected, Actual, and Variance cash flow are automatically updated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Inkomsten" displayName="Inkomsten" ref="B5:E9" totalsRowCount="1">
  <autoFilter ref="B5:E8" xr:uid="{00000000-0009-0000-0100-000005000000}"/>
  <tableColumns count="4">
    <tableColumn id="1" xr3:uid="{00000000-0010-0000-0100-000001000000}" name="Maandelijkse inkomsten" totalsRowLabel="Totale inkomsten" totalsRowDxfId="7" dataCellStyle="Table Details"/>
    <tableColumn id="3" xr3:uid="{00000000-0010-0000-0100-000003000000}" name="Geraamd" totalsRowFunction="sum" totalsRowDxfId="6" dataCellStyle="Amounts"/>
    <tableColumn id="4" xr3:uid="{00000000-0010-0000-0100-000004000000}" name="Werkelijk" totalsRowFunction="sum" totalsRowDxfId="5" dataCellStyle="Amounts"/>
    <tableColumn id="5" xr3:uid="{00000000-0010-0000-0100-000005000000}" name="Variantie" totalsRowFunction="sum" totalsRowDxfId="4" dataCellStyle="Variance">
      <calculatedColumnFormula>Inkomsten[[#This Row],[Werkelijk]]-Inkomsten[[#This Row],[Geraamd]]</calculatedColumnFormula>
    </tableColumn>
  </tableColumns>
  <tableStyleInfo name="Family budget monthly income" showFirstColumn="0" showLastColumn="0" showRowStripes="1" showColumnStripes="0"/>
  <extLst>
    <ext xmlns:x14="http://schemas.microsoft.com/office/spreadsheetml/2009/9/main" uri="{504A1905-F514-4f6f-8877-14C23A59335A}">
      <x14:table altTextSummary="Enter Monthly Income items for Projected and Actual income in this table. Variance is automatically calculated"/>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Uitgaven" displayName="Uitgaven" ref="B5:E26" totalsRowCount="1">
  <autoFilter ref="B5:E25" xr:uid="{00000000-0009-0000-0100-000009000000}"/>
  <tableColumns count="4">
    <tableColumn id="1" xr3:uid="{00000000-0010-0000-0200-000001000000}" name="Maandelijkse uitgaven" totalsRowLabel="Totaal" totalsRowDxfId="3" dataCellStyle="Table Details"/>
    <tableColumn id="3" xr3:uid="{00000000-0010-0000-0200-000003000000}" name="Geraamd" totalsRowFunction="sum" totalsRowDxfId="2" dataCellStyle="Amounts"/>
    <tableColumn id="4" xr3:uid="{00000000-0010-0000-0200-000004000000}" name="Werkelijk" totalsRowFunction="sum" totalsRowDxfId="1" dataCellStyle="Amounts"/>
    <tableColumn id="5" xr3:uid="{00000000-0010-0000-0200-000005000000}" name="Variantie" totalsRowFunction="sum" totalsRowDxfId="0" dataCellStyle="Variance">
      <calculatedColumnFormula>Uitgaven[[#This Row],[Geraamd]]-Uitgaven[[#This Row],[Werkelijk]]</calculatedColumnFormula>
    </tableColumn>
  </tableColumns>
  <tableStyleInfo name="Family budget monthly expense" showFirstColumn="0" showLastColumn="0" showRowStripes="1" showColumnStripes="0"/>
  <extLst>
    <ext xmlns:x14="http://schemas.microsoft.com/office/spreadsheetml/2009/9/main" uri="{504A1905-F514-4f6f-8877-14C23A59335A}">
      <x14:table altTextSummary="Enter Monthly Expense items for Projected and Actual expenses in this table. Variance is automatically calculated"/>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32027"/>
      </a:dk2>
      <a:lt2>
        <a:srgbClr val="F1F0EE"/>
      </a:lt2>
      <a:accent1>
        <a:srgbClr val="0EAACF"/>
      </a:accent1>
      <a:accent2>
        <a:srgbClr val="A1D23A"/>
      </a:accent2>
      <a:accent3>
        <a:srgbClr val="F6893A"/>
      </a:accent3>
      <a:accent4>
        <a:srgbClr val="995487"/>
      </a:accent4>
      <a:accent5>
        <a:srgbClr val="BFA26E"/>
      </a:accent5>
      <a:accent6>
        <a:srgbClr val="DE5959"/>
      </a:accent6>
      <a:hlink>
        <a:srgbClr val="E85787"/>
      </a:hlink>
      <a:folHlink>
        <a:srgbClr val="0EAACF"/>
      </a:folHlink>
    </a:clrScheme>
    <a:fontScheme name="Family budge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A1:E9"/>
  <sheetViews>
    <sheetView showGridLines="0" tabSelected="1"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1:5" ht="23.25" customHeight="1" x14ac:dyDescent="0.3">
      <c r="A1" s="26"/>
      <c r="B1" s="5" t="s">
        <v>0</v>
      </c>
      <c r="C1" s="2"/>
    </row>
    <row r="2" spans="1:5" ht="46.5" customHeight="1" x14ac:dyDescent="0.3">
      <c r="B2" s="4" t="s">
        <v>1</v>
      </c>
      <c r="C2" s="2"/>
    </row>
    <row r="3" spans="1:5" ht="27" thickBot="1" x14ac:dyDescent="0.45">
      <c r="B3" s="12" t="str">
        <f ca="1">TEXT(TODAY(),"mmmm")</f>
        <v>August</v>
      </c>
      <c r="C3" s="2"/>
    </row>
    <row r="4" spans="1:5" ht="26.25" x14ac:dyDescent="0.3">
      <c r="B4" s="7">
        <f ca="1">YEAR(TODAY())</f>
        <v>2018</v>
      </c>
      <c r="C4" s="2"/>
    </row>
    <row r="5" spans="1:5" ht="219.75" customHeight="1" x14ac:dyDescent="0.3">
      <c r="B5" s="6" t="s">
        <v>2</v>
      </c>
      <c r="C5" s="22"/>
      <c r="D5" s="22"/>
      <c r="E5" s="22"/>
    </row>
    <row r="6" spans="1:5" ht="45" customHeight="1" x14ac:dyDescent="0.5">
      <c r="B6" s="20" t="s">
        <v>3</v>
      </c>
      <c r="C6" s="9" t="s">
        <v>7</v>
      </c>
      <c r="D6" s="9" t="s">
        <v>8</v>
      </c>
      <c r="E6" s="9" t="s">
        <v>9</v>
      </c>
    </row>
    <row r="7" spans="1:5" ht="17.25" customHeight="1" x14ac:dyDescent="0.3">
      <c r="B7" s="17" t="s">
        <v>4</v>
      </c>
      <c r="C7" s="18">
        <f>Inkomsten[[#Totals],[Geraamd]]</f>
        <v>5700</v>
      </c>
      <c r="D7" s="18">
        <f>Inkomsten[[#Totals],[Werkelijk]]</f>
        <v>5500</v>
      </c>
      <c r="E7" s="19">
        <f>Inkomsten[[#Totals],[Variantie]]</f>
        <v>-200</v>
      </c>
    </row>
    <row r="8" spans="1:5" ht="17.25" customHeight="1" x14ac:dyDescent="0.3">
      <c r="B8" s="17" t="s">
        <v>5</v>
      </c>
      <c r="C8" s="18">
        <f>Uitgaven[[#Totals],[Geraamd]]</f>
        <v>3603</v>
      </c>
      <c r="D8" s="18">
        <f>Uitgaven[[#Totals],[Werkelijk]]</f>
        <v>3655</v>
      </c>
      <c r="E8" s="19">
        <f>Uitgaven[[#Totals],[Variantie]]</f>
        <v>-52</v>
      </c>
    </row>
    <row r="9" spans="1:5" ht="17.25" customHeight="1" x14ac:dyDescent="0.3">
      <c r="B9" s="9" t="s">
        <v>6</v>
      </c>
      <c r="C9" s="8">
        <f>C7-C8</f>
        <v>2097</v>
      </c>
      <c r="D9" s="8">
        <f>D7-D8</f>
        <v>1845</v>
      </c>
      <c r="E9" s="8">
        <f>SUBTOTAL(109,Cashflow[Variantie])</f>
        <v>-252</v>
      </c>
    </row>
  </sheetData>
  <dataValidations count="10">
    <dataValidation allowBlank="1" showInputMessage="1" showErrorMessage="1" prompt="Maak een gezinsbudget in deze werkmap. De grafiek en de cashflowtabel in dit werkblad worden automatisch bijgewerkt op basis van maandelijks inkomsten en uitgaven die worden ingevuld in de andere werkbladen " sqref="A1" xr:uid="{00000000-0002-0000-0000-000000000000}"/>
    <dataValidation allowBlank="1" showInputMessage="1" showErrorMessage="1" prompt="Voer een budgetnaam in deze cel in" sqref="B1" xr:uid="{00000000-0002-0000-0000-000001000000}"/>
    <dataValidation allowBlank="1" showInputMessage="1" showErrorMessage="1" prompt="Voer de maand in deze cel en het jaar in de cel daaronder in" sqref="B3" xr:uid="{00000000-0002-0000-0000-000002000000}"/>
    <dataValidation allowBlank="1" showInputMessage="1" showErrorMessage="1" prompt="Voer het jaar in deze cel in" sqref="B4" xr:uid="{00000000-0002-0000-0000-000003000000}"/>
    <dataValidation allowBlank="1" showInputMessage="1" showErrorMessage="1" prompt="Totale inkomsten en totale uitgaven in deze kolom onder deze kop worden automatisch bijgewerkt op basis van invoer in de tabellen Inkomsten en Uitgaven" sqref="B6" xr:uid="{00000000-0002-0000-0000-000004000000}"/>
    <dataValidation allowBlank="1" showInputMessage="1" showErrorMessage="1" prompt="Werkelijke inkomsten en uitgaven worden automatisch bijgewerkt in deze kolom onder deze kop" sqref="D6" xr:uid="{00000000-0002-0000-0000-000005000000}"/>
    <dataValidation allowBlank="1" showInputMessage="1" showErrorMessage="1" prompt="Verschillen worden automatisch bijgewerkt in deze kolom onder deze kop" sqref="E6" xr:uid="{00000000-0002-0000-0000-000006000000}"/>
    <dataValidation allowBlank="1" showInputMessage="1" showErrorMessage="1" prompt="Een diagram met een vergelijking tussen de werkelijke en geraamde cashflow, maandelijkse inkomsten en maandelijkse uitgaven" sqref="B5" xr:uid="{00000000-0002-0000-0000-000007000000}"/>
    <dataValidation allowBlank="1" showInputMessage="1" showErrorMessage="1" prompt="Deze cel bevat de titel van dit werkblad en de grafiek en tip staan in cel B5. Voer de maand in onderstaande cel in" sqref="B2" xr:uid="{00000000-0002-0000-0000-000008000000}"/>
    <dataValidation allowBlank="1" showInputMessage="1" showErrorMessage="1" prompt="Verwachte inkomsten en uitgaven worden automatisch bijgewerkt in deze kolom onder deze kop" sqref="C6" xr:uid="{00000000-0002-0000-0000-000009000000}"/>
  </dataValidations>
  <printOptions horizontalCentered="1"/>
  <pageMargins left="0.4" right="0.4" top="0.4" bottom="0.4" header="0.25" footer="0.25"/>
  <pageSetup paperSize="9" fitToHeight="0" orientation="portrait" r:id="rId1"/>
  <headerFooter differentFirst="1">
    <oddFooter>&amp;CPage &amp;P of &amp;N</oddFooter>
  </headerFooter>
  <ignoredErrors>
    <ignoredError sqref="E8"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13" id="{70BE87D5-6E62-4533-88AE-53E31B3F506A}">
            <x14:iconSet custom="1">
              <x14:cfvo type="percent">
                <xm:f>0</xm:f>
              </x14:cfvo>
              <x14:cfvo type="num">
                <xm:f>0</xm:f>
              </x14:cfvo>
              <x14:cfvo type="num" gte="0">
                <xm:f>0</xm:f>
              </x14:cfvo>
              <x14:cfIcon iconSet="3TrafficLights1" iconId="0"/>
              <x14:cfIcon iconSet="3TrafficLights1" iconId="1"/>
              <x14:cfIcon iconSet="3TrafficLights1" iconId="2"/>
            </x14:iconSet>
          </x14:cfRule>
          <xm:sqref>E7:E8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E9"/>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Naam</f>
        <v>Naam</v>
      </c>
      <c r="C1" s="2"/>
    </row>
    <row r="2" spans="2:5" ht="46.5" customHeight="1" x14ac:dyDescent="0.3">
      <c r="B2" s="4" t="str">
        <f>Budgettitel</f>
        <v>Gezinsbudget</v>
      </c>
      <c r="C2" s="25"/>
    </row>
    <row r="3" spans="2:5" ht="27" thickBot="1" x14ac:dyDescent="0.45">
      <c r="B3" s="12" t="str">
        <f ca="1">Maand</f>
        <v>August</v>
      </c>
      <c r="C3" s="2"/>
    </row>
    <row r="4" spans="2:5" ht="26.25" x14ac:dyDescent="0.3">
      <c r="B4" s="7">
        <f ca="1">Jaar</f>
        <v>2018</v>
      </c>
      <c r="C4" s="2"/>
    </row>
    <row r="5" spans="2:5" ht="45" customHeight="1" x14ac:dyDescent="0.5">
      <c r="B5" s="13" t="s">
        <v>10</v>
      </c>
      <c r="C5" t="s">
        <v>7</v>
      </c>
      <c r="D5" t="s">
        <v>8</v>
      </c>
      <c r="E5" t="s">
        <v>9</v>
      </c>
    </row>
    <row r="6" spans="2:5" ht="17.25" customHeight="1" x14ac:dyDescent="0.3">
      <c r="B6" s="21" t="s">
        <v>11</v>
      </c>
      <c r="C6" s="15">
        <v>4000</v>
      </c>
      <c r="D6" s="15">
        <v>4000</v>
      </c>
      <c r="E6" s="16">
        <f>Inkomsten[[#This Row],[Werkelijk]]-Inkomsten[[#This Row],[Geraamd]]</f>
        <v>0</v>
      </c>
    </row>
    <row r="7" spans="2:5" ht="17.25" customHeight="1" x14ac:dyDescent="0.3">
      <c r="B7" s="21" t="s">
        <v>12</v>
      </c>
      <c r="C7" s="15">
        <v>1400</v>
      </c>
      <c r="D7" s="15">
        <v>1500</v>
      </c>
      <c r="E7" s="16">
        <f>Inkomsten[[#This Row],[Werkelijk]]-Inkomsten[[#This Row],[Geraamd]]</f>
        <v>100</v>
      </c>
    </row>
    <row r="8" spans="2:5" ht="17.25" customHeight="1" x14ac:dyDescent="0.3">
      <c r="B8" s="14" t="s">
        <v>13</v>
      </c>
      <c r="C8" s="15">
        <v>300</v>
      </c>
      <c r="D8" s="15">
        <v>0</v>
      </c>
      <c r="E8" s="16">
        <f>Inkomsten[[#This Row],[Werkelijk]]-Inkomsten[[#This Row],[Geraamd]]</f>
        <v>-300</v>
      </c>
    </row>
    <row r="9" spans="2:5" ht="17.25" customHeight="1" x14ac:dyDescent="0.3">
      <c r="B9" s="23" t="s">
        <v>4</v>
      </c>
      <c r="C9" s="24">
        <f>SUBTOTAL(109,Inkomsten[Geraamd])</f>
        <v>5700</v>
      </c>
      <c r="D9" s="24">
        <f>SUBTOTAL(109,Inkomsten[Werkelijk])</f>
        <v>5500</v>
      </c>
      <c r="E9" s="24">
        <f>SUBTOTAL(109,Inkomsten[Variantie])</f>
        <v>-200</v>
      </c>
    </row>
  </sheetData>
  <dataValidations disablePrompts="1" count="9">
    <dataValidation allowBlank="1" showInputMessage="1" showErrorMessage="1" prompt="Het verschil wordt automatisch berekend in deze kolom onder deze koptekst" sqref="E5" xr:uid="{00000000-0002-0000-0100-000000000000}"/>
    <dataValidation allowBlank="1" showInputMessage="1" showErrorMessage="1" prompt="Voer in deze kolom onder deze koptekst de werkelijke inkomsten in" sqref="D5" xr:uid="{00000000-0002-0000-0100-000001000000}"/>
    <dataValidation allowBlank="1" showInputMessage="1" showErrorMessage="1" prompt="Voer in deze kolom onder deze koptekst de verwachte inkomsten in" sqref="C5" xr:uid="{00000000-0002-0000-0100-000002000000}"/>
    <dataValidation allowBlank="1" showInputMessage="1" showErrorMessage="1" prompt="Voer maandelijkse inkomstenregels in deze kolom in onder deze kop. Gebruik kopfilters om specifieke items te zoeken" sqref="B5" xr:uid="{00000000-0002-0000-0100-000003000000}"/>
    <dataValidation allowBlank="1" showInputMessage="1" showErrorMessage="1" prompt="Jaar wordt automatisch bijgewerkt op basis van het jaar dat is ingevoerd in cel B4 in het werkblad Cashflow. Voer inkomstengegevens in de onderstaande tabel in" sqref="B4" xr:uid="{00000000-0002-0000-0100-000004000000}"/>
    <dataValidation allowBlank="1" showInputMessage="1" showErrorMessage="1" prompt="Maand wordt automatisch bijgewerkt op basis van de maand die is ingevoerd in cel B3 in het werkblad Cashflow" sqref="B3" xr:uid="{00000000-0002-0000-0100-000005000000}"/>
    <dataValidation allowBlank="1" showInputMessage="1" showErrorMessage="1" prompt="Naam wordt automatisch bijgewerkt op basis van de naam die is ingevoerd in cel B1 in het werkblad Cashflow" sqref="B1" xr:uid="{00000000-0002-0000-0100-000006000000}"/>
    <dataValidation allowBlank="1" showInputMessage="1" showErrorMessage="1" prompt="Voer gegevens in tabel Inkomsten in dit werkblad in voor het bijhouden van de verwachte en werkelijke maandelijkse inkomsten" sqref="A1" xr:uid="{00000000-0002-0000-0100-000007000000}"/>
    <dataValidation allowBlank="1" showInputMessage="1" showErrorMessage="1" prompt="Titel wordt automatisch bijgewerkt op basis van de titel die is ingevoerd in cel B2 in het werkblad Cashflow" sqref="B2" xr:uid="{00000000-0002-0000-01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14" id="{6F0DD961-455D-48EE-B855-82B2BFC255F5}">
            <x14:iconSet custom="1">
              <x14:cfvo type="percent">
                <xm:f>0</xm:f>
              </x14:cfvo>
              <x14:cfvo type="num">
                <xm:f>0</xm:f>
              </x14:cfvo>
              <x14:cfvo type="num" gte="0">
                <xm:f>0</xm:f>
              </x14:cfvo>
              <x14:cfIcon iconSet="3TrafficLights1" iconId="0"/>
              <x14:cfIcon iconSet="3TrafficLights1" iconId="1"/>
              <x14:cfIcon iconSet="3TrafficLights1" iconId="2"/>
            </x14:iconSet>
          </x14:cfRule>
          <xm:sqref>E6:E8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autoPageBreaks="0" fitToPage="1"/>
  </sheetPr>
  <dimension ref="B1:E26"/>
  <sheetViews>
    <sheetView showGridLines="0" zoomScaleNormal="100" workbookViewId="0"/>
  </sheetViews>
  <sheetFormatPr defaultRowHeight="17.25" customHeight="1" x14ac:dyDescent="0.3"/>
  <cols>
    <col min="1" max="1" width="2.77734375" customWidth="1"/>
    <col min="2" max="2" width="44.44140625" customWidth="1"/>
    <col min="3" max="3" width="18.109375" customWidth="1"/>
    <col min="4" max="5" width="14.33203125" style="2" customWidth="1"/>
    <col min="6" max="6" width="2.77734375" customWidth="1"/>
  </cols>
  <sheetData>
    <row r="1" spans="2:5" ht="23.25" customHeight="1" x14ac:dyDescent="0.3">
      <c r="B1" s="5" t="str">
        <f>Naam</f>
        <v>Naam</v>
      </c>
      <c r="C1" s="2"/>
    </row>
    <row r="2" spans="2:5" ht="46.5" customHeight="1" x14ac:dyDescent="0.3">
      <c r="B2" s="4" t="str">
        <f>Budgettitel</f>
        <v>Gezinsbudget</v>
      </c>
      <c r="C2" s="2"/>
    </row>
    <row r="3" spans="2:5" ht="27" thickBot="1" x14ac:dyDescent="0.45">
      <c r="B3" s="12" t="str">
        <f ca="1">Maand</f>
        <v>August</v>
      </c>
      <c r="C3" s="2"/>
    </row>
    <row r="4" spans="2:5" ht="26.25" x14ac:dyDescent="0.3">
      <c r="B4" s="7">
        <f ca="1">Jaar</f>
        <v>2018</v>
      </c>
      <c r="C4" s="2"/>
    </row>
    <row r="5" spans="2:5" ht="45" customHeight="1" x14ac:dyDescent="0.5">
      <c r="B5" s="10" t="s">
        <v>14</v>
      </c>
      <c r="C5" t="s">
        <v>7</v>
      </c>
      <c r="D5" t="s">
        <v>8</v>
      </c>
      <c r="E5" t="s">
        <v>9</v>
      </c>
    </row>
    <row r="6" spans="2:5" ht="17.25" customHeight="1" x14ac:dyDescent="0.3">
      <c r="B6" s="14" t="s">
        <v>15</v>
      </c>
      <c r="C6" s="15">
        <v>1500</v>
      </c>
      <c r="D6" s="15">
        <v>1500</v>
      </c>
      <c r="E6" s="16">
        <f>Uitgaven[[#This Row],[Geraamd]]-Uitgaven[[#This Row],[Werkelijk]]</f>
        <v>0</v>
      </c>
    </row>
    <row r="7" spans="2:5" ht="17.25" customHeight="1" x14ac:dyDescent="0.3">
      <c r="B7" s="14" t="s">
        <v>16</v>
      </c>
      <c r="C7" s="15">
        <v>250</v>
      </c>
      <c r="D7" s="15">
        <v>280</v>
      </c>
      <c r="E7" s="16">
        <f>Uitgaven[[#This Row],[Geraamd]]-Uitgaven[[#This Row],[Werkelijk]]</f>
        <v>-30</v>
      </c>
    </row>
    <row r="8" spans="2:5" ht="17.25" customHeight="1" x14ac:dyDescent="0.3">
      <c r="B8" s="14" t="s">
        <v>17</v>
      </c>
      <c r="C8" s="15">
        <v>38</v>
      </c>
      <c r="D8" s="15">
        <v>38</v>
      </c>
      <c r="E8" s="16">
        <f>Uitgaven[[#This Row],[Geraamd]]-Uitgaven[[#This Row],[Werkelijk]]</f>
        <v>0</v>
      </c>
    </row>
    <row r="9" spans="2:5" ht="17.25" customHeight="1" x14ac:dyDescent="0.3">
      <c r="B9" s="14" t="s">
        <v>18</v>
      </c>
      <c r="C9" s="15">
        <v>65</v>
      </c>
      <c r="D9" s="15">
        <v>78</v>
      </c>
      <c r="E9" s="16">
        <f>Uitgaven[[#This Row],[Geraamd]]-Uitgaven[[#This Row],[Werkelijk]]</f>
        <v>-13</v>
      </c>
    </row>
    <row r="10" spans="2:5" ht="17.25" customHeight="1" x14ac:dyDescent="0.3">
      <c r="B10" s="14" t="s">
        <v>19</v>
      </c>
      <c r="C10" s="15">
        <v>25</v>
      </c>
      <c r="D10" s="15">
        <v>21</v>
      </c>
      <c r="E10" s="16">
        <f>Uitgaven[[#This Row],[Geraamd]]-Uitgaven[[#This Row],[Werkelijk]]</f>
        <v>4</v>
      </c>
    </row>
    <row r="11" spans="2:5" ht="17.25" customHeight="1" x14ac:dyDescent="0.3">
      <c r="B11" s="14" t="s">
        <v>20</v>
      </c>
      <c r="C11" s="15">
        <v>75</v>
      </c>
      <c r="D11" s="15">
        <v>83</v>
      </c>
      <c r="E11" s="16">
        <f>Uitgaven[[#This Row],[Geraamd]]-Uitgaven[[#This Row],[Werkelijk]]</f>
        <v>-8</v>
      </c>
    </row>
    <row r="12" spans="2:5" ht="17.25" customHeight="1" x14ac:dyDescent="0.3">
      <c r="B12" s="14" t="s">
        <v>21</v>
      </c>
      <c r="C12" s="15">
        <v>60</v>
      </c>
      <c r="D12" s="15">
        <v>60</v>
      </c>
      <c r="E12" s="16">
        <f>Uitgaven[[#This Row],[Geraamd]]-Uitgaven[[#This Row],[Werkelijk]]</f>
        <v>0</v>
      </c>
    </row>
    <row r="13" spans="2:5" ht="17.25" customHeight="1" x14ac:dyDescent="0.3">
      <c r="B13" s="14" t="s">
        <v>22</v>
      </c>
      <c r="C13" s="15">
        <v>0</v>
      </c>
      <c r="D13" s="15">
        <v>60</v>
      </c>
      <c r="E13" s="16">
        <f>Uitgaven[[#This Row],[Geraamd]]-Uitgaven[[#This Row],[Werkelijk]]</f>
        <v>-60</v>
      </c>
    </row>
    <row r="14" spans="2:5" ht="17.25" customHeight="1" x14ac:dyDescent="0.3">
      <c r="B14" s="14" t="s">
        <v>23</v>
      </c>
      <c r="C14" s="15">
        <v>180</v>
      </c>
      <c r="D14" s="15">
        <v>150</v>
      </c>
      <c r="E14" s="16">
        <f>Uitgaven[[#This Row],[Geraamd]]-Uitgaven[[#This Row],[Werkelijk]]</f>
        <v>30</v>
      </c>
    </row>
    <row r="15" spans="2:5" ht="17.25" customHeight="1" x14ac:dyDescent="0.3">
      <c r="B15" s="14" t="s">
        <v>24</v>
      </c>
      <c r="C15" s="15">
        <v>250</v>
      </c>
      <c r="D15" s="15">
        <v>250</v>
      </c>
      <c r="E15" s="16">
        <f>Uitgaven[[#This Row],[Geraamd]]-Uitgaven[[#This Row],[Werkelijk]]</f>
        <v>0</v>
      </c>
    </row>
    <row r="16" spans="2:5" ht="17.25" customHeight="1" x14ac:dyDescent="0.3">
      <c r="B16" s="14" t="s">
        <v>25</v>
      </c>
      <c r="C16" s="15">
        <v>75</v>
      </c>
      <c r="D16" s="15">
        <v>80</v>
      </c>
      <c r="E16" s="16">
        <f>Uitgaven[[#This Row],[Geraamd]]-Uitgaven[[#This Row],[Werkelijk]]</f>
        <v>-5</v>
      </c>
    </row>
    <row r="17" spans="2:5" ht="17.25" customHeight="1" x14ac:dyDescent="0.3">
      <c r="B17" s="14" t="s">
        <v>26</v>
      </c>
      <c r="C17" s="15">
        <v>280</v>
      </c>
      <c r="D17" s="15">
        <v>260</v>
      </c>
      <c r="E17" s="16">
        <f>Uitgaven[[#This Row],[Geraamd]]-Uitgaven[[#This Row],[Werkelijk]]</f>
        <v>20</v>
      </c>
    </row>
    <row r="18" spans="2:5" ht="17.25" customHeight="1" x14ac:dyDescent="0.3">
      <c r="B18" s="14" t="s">
        <v>27</v>
      </c>
      <c r="C18" s="15">
        <v>75</v>
      </c>
      <c r="D18" s="15">
        <v>65</v>
      </c>
      <c r="E18" s="16">
        <f>Uitgaven[[#This Row],[Geraamd]]-Uitgaven[[#This Row],[Werkelijk]]</f>
        <v>10</v>
      </c>
    </row>
    <row r="19" spans="2:5" ht="17.25" customHeight="1" x14ac:dyDescent="0.3">
      <c r="B19" s="14" t="s">
        <v>28</v>
      </c>
      <c r="C19" s="15">
        <v>255</v>
      </c>
      <c r="D19" s="15">
        <v>255</v>
      </c>
      <c r="E19" s="16">
        <f>Uitgaven[[#This Row],[Geraamd]]-Uitgaven[[#This Row],[Werkelijk]]</f>
        <v>0</v>
      </c>
    </row>
    <row r="20" spans="2:5" ht="17.25" customHeight="1" x14ac:dyDescent="0.3">
      <c r="B20" s="14" t="s">
        <v>29</v>
      </c>
      <c r="C20" s="15">
        <v>100</v>
      </c>
      <c r="D20" s="15">
        <v>100</v>
      </c>
      <c r="E20" s="16">
        <f>Uitgaven[[#This Row],[Geraamd]]-Uitgaven[[#This Row],[Werkelijk]]</f>
        <v>0</v>
      </c>
    </row>
    <row r="21" spans="2:5" ht="17.25" customHeight="1" x14ac:dyDescent="0.3">
      <c r="B21" s="14" t="s">
        <v>30</v>
      </c>
      <c r="C21" s="15">
        <v>0</v>
      </c>
      <c r="D21" s="15">
        <v>0</v>
      </c>
      <c r="E21" s="16">
        <f>Uitgaven[[#This Row],[Geraamd]]-Uitgaven[[#This Row],[Werkelijk]]</f>
        <v>0</v>
      </c>
    </row>
    <row r="22" spans="2:5" ht="17.25" customHeight="1" x14ac:dyDescent="0.3">
      <c r="B22" s="14" t="s">
        <v>31</v>
      </c>
      <c r="C22" s="15">
        <v>0</v>
      </c>
      <c r="D22" s="15">
        <v>0</v>
      </c>
      <c r="E22" s="16">
        <f>Uitgaven[[#This Row],[Geraamd]]-Uitgaven[[#This Row],[Werkelijk]]</f>
        <v>0</v>
      </c>
    </row>
    <row r="23" spans="2:5" ht="17.25" customHeight="1" x14ac:dyDescent="0.3">
      <c r="B23" s="14" t="s">
        <v>32</v>
      </c>
      <c r="C23" s="15">
        <v>150</v>
      </c>
      <c r="D23" s="15">
        <v>150</v>
      </c>
      <c r="E23" s="16">
        <f>Uitgaven[[#This Row],[Geraamd]]-Uitgaven[[#This Row],[Werkelijk]]</f>
        <v>0</v>
      </c>
    </row>
    <row r="24" spans="2:5" ht="17.25" customHeight="1" x14ac:dyDescent="0.3">
      <c r="B24" s="14" t="s">
        <v>33</v>
      </c>
      <c r="C24" s="15">
        <v>225</v>
      </c>
      <c r="D24" s="15">
        <v>225</v>
      </c>
      <c r="E24" s="16">
        <f>Uitgaven[[#This Row],[Geraamd]]-Uitgaven[[#This Row],[Werkelijk]]</f>
        <v>0</v>
      </c>
    </row>
    <row r="25" spans="2:5" ht="17.25" customHeight="1" x14ac:dyDescent="0.3">
      <c r="B25" s="14" t="s">
        <v>34</v>
      </c>
      <c r="C25" s="15">
        <v>0</v>
      </c>
      <c r="D25" s="15">
        <v>0</v>
      </c>
      <c r="E25" s="16">
        <f>Uitgaven[[#This Row],[Geraamd]]-Uitgaven[[#This Row],[Werkelijk]]</f>
        <v>0</v>
      </c>
    </row>
    <row r="26" spans="2:5" ht="17.25" customHeight="1" x14ac:dyDescent="0.3">
      <c r="B26" s="9" t="s">
        <v>35</v>
      </c>
      <c r="C26" s="8">
        <f>SUBTOTAL(109,Uitgaven[Geraamd])</f>
        <v>3603</v>
      </c>
      <c r="D26" s="8">
        <f>SUBTOTAL(109,Uitgaven[Werkelijk])</f>
        <v>3655</v>
      </c>
      <c r="E26" s="8">
        <f>SUBTOTAL(109,Uitgaven[Variantie])</f>
        <v>-52</v>
      </c>
    </row>
  </sheetData>
  <dataValidations disablePrompts="1" count="9">
    <dataValidation allowBlank="1" showInputMessage="1" showErrorMessage="1" prompt="Voer gegevens in de tabel Uitgaven in dit werkblad in voor het bijhouden van de verwachte en werkelijke uitgaven" sqref="A1" xr:uid="{00000000-0002-0000-0200-000000000000}"/>
    <dataValidation allowBlank="1" showInputMessage="1" showErrorMessage="1" prompt="Naam wordt automatisch bijgewerkt op basis van de naam die is ingevoerd in cel B1 in het werkblad Cashflow" sqref="B1" xr:uid="{00000000-0002-0000-0200-000001000000}"/>
    <dataValidation allowBlank="1" showInputMessage="1" showErrorMessage="1" prompt="Maand wordt automatisch bijgewerkt op basis van de maand die is ingevoerd in cel B3 in het werkblad Cashflow" sqref="B3" xr:uid="{00000000-0002-0000-0200-000002000000}"/>
    <dataValidation allowBlank="1" showInputMessage="1" showErrorMessage="1" prompt="Jaar wordt automatisch bijgewerkt op basis van het jaar dat is ingevoerd in cel B4 in het werkblad Cashflow. Voer uitgavengegevens in de onderstaande tabel in" sqref="B4" xr:uid="{00000000-0002-0000-0200-000003000000}"/>
    <dataValidation allowBlank="1" showInputMessage="1" showErrorMessage="1" prompt="Voer maandelijkse uitgavenregels in deze kolom in onder deze kop. Gebruik kopfilters om specifieke items te zoeken" sqref="B5" xr:uid="{00000000-0002-0000-0200-000004000000}"/>
    <dataValidation allowBlank="1" showInputMessage="1" showErrorMessage="1" prompt="Voer in deze kolom onder deze koptekst de geschatte uitgaven in" sqref="C5" xr:uid="{00000000-0002-0000-0200-000005000000}"/>
    <dataValidation allowBlank="1" showInputMessage="1" showErrorMessage="1" prompt="Voer in deze kolom onder deze koptekst de werkelijke uitgaven in" sqref="D5" xr:uid="{00000000-0002-0000-0200-000006000000}"/>
    <dataValidation allowBlank="1" showInputMessage="1" showErrorMessage="1" prompt="Het verschil wordt automatisch berekend in deze kolom onder deze koptekst" sqref="E5" xr:uid="{00000000-0002-0000-0200-000007000000}"/>
    <dataValidation allowBlank="1" showInputMessage="1" showErrorMessage="1" prompt="Titel wordt automatisch bijgewerkt op basis van de titel die is ingevoerd in cel B2 in het werkblad Cashflow" sqref="B2" xr:uid="{00000000-0002-0000-0200-000008000000}"/>
  </dataValidations>
  <printOptions horizontalCentered="1"/>
  <pageMargins left="0.4" right="0.4" top="0.4" bottom="0.4" header="0.25" footer="0.25"/>
  <pageSetup paperSize="9" fitToHeight="0" orientation="portrait" r:id="rId1"/>
  <headerFooter differentFirst="1">
    <oddFooter>&amp;CPage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2" id="{867763B4-2C55-44EE-AC84-368FA4355A36}">
            <x14:iconSet custom="1">
              <x14:cfvo type="percent">
                <xm:f>0</xm:f>
              </x14:cfvo>
              <x14:cfvo type="num">
                <xm:f>0</xm:f>
              </x14:cfvo>
              <x14:cfvo type="num" gte="0">
                <xm:f>0</xm:f>
              </x14:cfvo>
              <x14:cfIcon iconSet="3TrafficLights1" iconId="0"/>
              <x14:cfIcon iconSet="3TrafficLights1" iconId="1"/>
              <x14:cfIcon iconSet="3TrafficLights1" iconId="2"/>
            </x14:iconSet>
          </x14:cfRule>
          <xm:sqref>E6:E25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5"/>
  </sheetPr>
  <dimension ref="B1:D6"/>
  <sheetViews>
    <sheetView showGridLines="0" workbookViewId="0"/>
  </sheetViews>
  <sheetFormatPr defaultRowHeight="17.25" x14ac:dyDescent="0.3"/>
  <cols>
    <col min="1" max="1" width="1.77734375" customWidth="1"/>
    <col min="2" max="2" width="21.21875" customWidth="1"/>
    <col min="3" max="4" width="12.44140625" customWidth="1"/>
  </cols>
  <sheetData>
    <row r="1" spans="2:4" ht="39.75" x14ac:dyDescent="0.5">
      <c r="B1" s="11" t="s">
        <v>36</v>
      </c>
      <c r="C1" s="1"/>
      <c r="D1" s="1"/>
    </row>
    <row r="3" spans="2:4" x14ac:dyDescent="0.3">
      <c r="B3" s="3"/>
      <c r="C3" s="3" t="s">
        <v>7</v>
      </c>
      <c r="D3" s="3" t="s">
        <v>8</v>
      </c>
    </row>
    <row r="4" spans="2:4" x14ac:dyDescent="0.3">
      <c r="B4" s="3" t="s">
        <v>3</v>
      </c>
      <c r="C4" s="3">
        <f>Cashflow[[#Totals],[Geraamd]]</f>
        <v>2097</v>
      </c>
      <c r="D4" s="3">
        <f>Cashflow[[#Totals],[Werkelijk]]</f>
        <v>1845</v>
      </c>
    </row>
    <row r="5" spans="2:4" x14ac:dyDescent="0.3">
      <c r="B5" s="3" t="s">
        <v>10</v>
      </c>
      <c r="C5" s="3">
        <f>Inkomsten[[#Totals],[Geraamd]]</f>
        <v>5700</v>
      </c>
      <c r="D5" s="3">
        <f>Inkomsten[[#Totals],[Werkelijk]]</f>
        <v>5500</v>
      </c>
    </row>
    <row r="6" spans="2:4" x14ac:dyDescent="0.3">
      <c r="B6" s="3" t="s">
        <v>14</v>
      </c>
      <c r="C6" s="3">
        <f>Uitgaven[[#Totals],[Geraamd]]</f>
        <v>3603</v>
      </c>
      <c r="D6" s="3">
        <f>Uitgaven[[#Totals],[Werkelijk]]</f>
        <v>3655</v>
      </c>
    </row>
  </sheetData>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Cashflow</vt:lpstr>
      <vt:lpstr>Maandelijkse inkomsten</vt:lpstr>
      <vt:lpstr>Maandelijkse uitgaven</vt:lpstr>
      <vt:lpstr>GRAFIEKGEGEVENS</vt:lpstr>
      <vt:lpstr>Budgettitel</vt:lpstr>
      <vt:lpstr>Jaar</vt:lpstr>
      <vt:lpstr>Maand</vt:lpstr>
      <vt:lpstr>Naam</vt:lpstr>
      <vt:lpstr>Cashflow!Print_Titles</vt:lpstr>
      <vt:lpstr>'Maandelijkse inkomsten'!Print_Titles</vt:lpstr>
      <vt:lpstr>'Maandelijkse uitgaven'!Print_Titles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2018-08-10T05:48:37Z</dcterms:created>
  <dcterms:modified xsi:type="dcterms:W3CDTF">2018-08-10T05:48:37Z</dcterms:modified>
</cp:coreProperties>
</file>