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9D62F668-886C-4CDD-9850-BADE3D6A8FCB}" xr6:coauthVersionLast="36" xr6:coauthVersionMax="43" xr10:uidLastSave="{00000000-0000-0000-0000-000000000000}"/>
  <bookViews>
    <workbookView xWindow="810" yWindow="-120" windowWidth="28800" windowHeight="14295" xr2:uid="{00000000-000D-0000-FFFF-FFFF00000000}"/>
  </bookViews>
  <sheets>
    <sheet name="Vergelijking woningkrediet" sheetId="1" r:id="rId1"/>
  </sheets>
  <definedNames>
    <definedName name="GeleendBedrag">'Vergelijking woningkrediet'!$D$3</definedName>
    <definedName name="_xlnm.Print_Titles" localSheetId="0">'Vergelijking woningkrediet'!$5:$5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 l="1"/>
  <c r="J7" i="1"/>
  <c r="J8" i="1"/>
  <c r="J9" i="1"/>
  <c r="M6" i="1"/>
  <c r="M7" i="1"/>
  <c r="M8" i="1"/>
  <c r="M9" i="1"/>
  <c r="L6" i="1" l="1"/>
  <c r="L7" i="1"/>
  <c r="L8" i="1"/>
  <c r="L9" i="1"/>
</calcChain>
</file>

<file path=xl/sharedStrings.xml><?xml version="1.0" encoding="utf-8"?>
<sst xmlns="http://schemas.openxmlformats.org/spreadsheetml/2006/main" count="30" uniqueCount="28">
  <si>
    <t>DATUM</t>
  </si>
  <si>
    <t>BEDRAG</t>
  </si>
  <si>
    <t>Kolomdiagram met de Rentevoetvergelijking staat in deze cel.</t>
  </si>
  <si>
    <t>#</t>
  </si>
  <si>
    <t>BANK</t>
  </si>
  <si>
    <t>Naam 1</t>
  </si>
  <si>
    <t>Naam 2</t>
  </si>
  <si>
    <t>Naam 3</t>
  </si>
  <si>
    <t>Naam 4</t>
  </si>
  <si>
    <t>Datum</t>
  </si>
  <si>
    <t>TYPE</t>
  </si>
  <si>
    <t>Variabel</t>
  </si>
  <si>
    <t>Vast</t>
  </si>
  <si>
    <t>PERIODE</t>
  </si>
  <si>
    <t>Kolomdiagram met de Kosten-vooraf staat in deze cel.</t>
  </si>
  <si>
    <t>DUUR (JAREN)</t>
  </si>
  <si>
    <t>TARIEF</t>
  </si>
  <si>
    <t>APR</t>
  </si>
  <si>
    <t>PUNTEN</t>
  </si>
  <si>
    <t>Gegroepeerd staafdiagram met maandelijkse aflossingen staat in deze cel.</t>
  </si>
  <si>
    <t>VOORAF</t>
  </si>
  <si>
    <t>BETALING</t>
  </si>
  <si>
    <t>JAAR-1 CAP</t>
  </si>
  <si>
    <t>JAARLIJKSE CAP</t>
  </si>
  <si>
    <t>TOTALE CAP</t>
  </si>
  <si>
    <t>PUNTEN in €</t>
  </si>
  <si>
    <t>EINDBEDRAG in €</t>
  </si>
  <si>
    <r>
      <rPr>
        <b/>
        <i/>
        <sz val="34"/>
        <color theme="8"/>
        <rFont val="Trebuchet MS"/>
        <family val="2"/>
        <scheme val="major"/>
      </rPr>
      <t xml:space="preserve">VERGELIJKING </t>
    </r>
    <r>
      <rPr>
        <b/>
        <sz val="34"/>
        <color theme="0"/>
        <rFont val="Trebuchet MS"/>
        <family val="2"/>
        <scheme val="minor"/>
      </rPr>
      <t>WONINGKREDIET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</si>
</sst>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quot;€&quot;\ #,##0.00;[Red]&quot;€&quot;\ \-#,##0.00"/>
    <numFmt numFmtId="165" formatCode="_ * #,##0_ ;_ * \-#,##0_ ;_ * &quot;-&quot;_ ;_ @_ "/>
    <numFmt numFmtId="166" formatCode="_ * #,##0.00_ ;_ * \-#,##0.00_ ;_ * &quot;-&quot;??_ ;_ @_ "/>
    <numFmt numFmtId="167" formatCode="_ &quot;₹&quot;\ * #,##0.00_ ;_ &quot;₹&quot;\ * \-#,##0.00_ ;_ &quot;₹&quot;\ * &quot;-&quot;??_ ;_ @_ "/>
    <numFmt numFmtId="168" formatCode="0.000%"/>
    <numFmt numFmtId="169" formatCode="d\-m\-yyyy"/>
    <numFmt numFmtId="170" formatCode="&quot;€&quot;\ #,##0"/>
  </numFmts>
  <fonts count="24" x14ac:knownFonts="1">
    <font>
      <sz val="11"/>
      <color theme="1" tint="0.34998626667073579"/>
      <name val="Trebuchet MS"/>
      <family val="2"/>
      <scheme val="minor"/>
    </font>
    <font>
      <sz val="11"/>
      <color theme="1"/>
      <name val="Trebuchet MS"/>
      <family val="2"/>
      <scheme val="minor"/>
    </font>
    <font>
      <sz val="11"/>
      <color theme="1" tint="0.34998626667073579"/>
      <name val="Trebuchet MS"/>
      <family val="2"/>
      <scheme val="minor"/>
    </font>
    <font>
      <b/>
      <sz val="34"/>
      <color theme="0"/>
      <name val="Trebuchet MS"/>
      <family val="2"/>
      <scheme val="major"/>
    </font>
    <font>
      <b/>
      <i/>
      <sz val="34"/>
      <color theme="8"/>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
      <b/>
      <sz val="34"/>
      <color theme="0"/>
      <name val="Trebuchet MS"/>
      <family val="2"/>
      <scheme val="minor"/>
    </font>
  </fonts>
  <fills count="34">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3" fillId="0" borderId="0" applyNumberFormat="0" applyFill="0" applyBorder="0" applyAlignment="0" applyProtection="0"/>
    <xf numFmtId="170" fontId="2" fillId="0" borderId="0" applyFont="0" applyFill="0" applyBorder="0" applyAlignment="0" applyProtection="0"/>
    <xf numFmtId="0" fontId="5" fillId="2" borderId="1" applyNumberFormat="0" applyFill="0" applyBorder="0" applyProtection="0">
      <alignment horizontal="right" vertical="center"/>
    </xf>
    <xf numFmtId="0" fontId="10" fillId="3" borderId="0" applyNumberFormat="0" applyBorder="0" applyAlignment="0" applyProtection="0">
      <alignment vertical="center"/>
    </xf>
    <xf numFmtId="0" fontId="6" fillId="2" borderId="0" applyNumberFormat="0" applyFill="0" applyBorder="0" applyProtection="0">
      <alignment horizontal="left" vertical="center"/>
    </xf>
    <xf numFmtId="166" fontId="2" fillId="0" borderId="0" applyFill="0" applyBorder="0" applyAlignment="0" applyProtection="0"/>
    <xf numFmtId="165" fontId="2" fillId="0" borderId="0" applyFill="0" applyBorder="0" applyAlignment="0" applyProtection="0"/>
    <xf numFmtId="167" fontId="2" fillId="0" borderId="0" applyFill="0" applyBorder="0" applyAlignment="0" applyProtection="0"/>
    <xf numFmtId="9" fontId="2"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2" fillId="4" borderId="2" applyNumberFormat="0" applyAlignment="0" applyProtection="0"/>
    <xf numFmtId="0" fontId="9"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7" applyNumberFormat="0" applyAlignment="0" applyProtection="0"/>
    <xf numFmtId="0" fontId="16" fillId="8" borderId="1" applyNumberFormat="0" applyAlignment="0" applyProtection="0"/>
    <xf numFmtId="0" fontId="17" fillId="0" borderId="8" applyNumberFormat="0" applyFill="0" applyAlignment="0" applyProtection="0"/>
    <xf numFmtId="0" fontId="18" fillId="9"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1">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left"/>
    </xf>
    <xf numFmtId="169" fontId="5" fillId="0" borderId="5" xfId="3" applyNumberFormat="1" applyFill="1" applyBorder="1">
      <alignment horizontal="right" vertical="center"/>
    </xf>
    <xf numFmtId="170" fontId="5" fillId="0" borderId="0" xfId="2" applyNumberFormat="1" applyFont="1" applyFill="1" applyBorder="1" applyAlignment="1">
      <alignment horizontal="right" vertical="center"/>
    </xf>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164" fontId="0" fillId="0" borderId="0" xfId="0" applyNumberFormat="1" applyFont="1" applyBorder="1" applyAlignment="1">
      <alignment vertical="center"/>
    </xf>
    <xf numFmtId="0" fontId="3" fillId="3" borderId="0" xfId="1" applyFill="1" applyAlignment="1">
      <alignment vertical="center"/>
    </xf>
    <xf numFmtId="0" fontId="11" fillId="3" borderId="0" xfId="4" applyFont="1" applyAlignment="1">
      <alignment horizontal="center" vertical="center"/>
    </xf>
    <xf numFmtId="0" fontId="6" fillId="0" borderId="5" xfId="5" applyFill="1" applyBorder="1">
      <alignment horizontal="left" vertical="center"/>
    </xf>
    <xf numFmtId="0" fontId="6" fillId="0" borderId="6" xfId="5" applyFill="1" applyBorder="1">
      <alignment horizontal="left"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Contrastachtergrond" xfId="4" xr:uid="{00000000-0005-0000-0000-000002000000}"/>
    <cellStyle name="Invoerlabels" xfId="5" xr:uid="{00000000-0005-0000-0000-000009000000}"/>
    <cellStyle name="千位分隔" xfId="6" builtinId="3" customBuiltin="1"/>
    <cellStyle name="千位分隔[0]" xfId="7" builtinId="6" customBuiltin="1"/>
    <cellStyle name="好" xfId="15" builtinId="26" customBuiltin="1"/>
    <cellStyle name="差" xfId="16" builtinId="27" customBuiltin="1"/>
    <cellStyle name="常规" xfId="0" builtinId="0" customBuiltin="1"/>
    <cellStyle name="标题" xfId="1" builtinId="15" customBuiltin="1"/>
    <cellStyle name="标题 1" xfId="10" builtinId="16" customBuiltin="1"/>
    <cellStyle name="标题 2" xfId="11" builtinId="17" customBuiltin="1"/>
    <cellStyle name="标题 3" xfId="12" builtinId="18" customBuiltin="1"/>
    <cellStyle name="标题 4" xfId="14" builtinId="19" customBuiltin="1"/>
    <cellStyle name="检查单元格" xfId="21" builtinId="23" customBuiltin="1"/>
    <cellStyle name="汇总" xfId="24" builtinId="25" customBuiltin="1"/>
    <cellStyle name="注释" xfId="13" builtinId="10" customBuiltin="1"/>
    <cellStyle name="百分比" xfId="9"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2" builtinId="11" customBuiltin="1"/>
    <cellStyle name="计算" xfId="19" builtinId="22" customBuiltin="1"/>
    <cellStyle name="货币" xfId="8" builtinId="4" customBuiltin="1"/>
    <cellStyle name="货币[0]" xfId="2" builtinId="7" customBuiltin="1"/>
    <cellStyle name="输入" xfId="3" builtinId="20" customBuiltin="1"/>
    <cellStyle name="输出" xfId="18" builtinId="21" customBuiltin="1"/>
    <cellStyle name="适中" xfId="17" builtinId="28" customBuiltin="1"/>
    <cellStyle name="链接单元格" xfId="20" builtinId="24" customBuiltin="1"/>
  </cellStyles>
  <dxfs count="35">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 #,##0.00;[Red]&quot;€&quot;\ \-#,##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 #,##0.00;[Red]&quot;€&quot;\ \-#,##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 #,##0.00;[Red]&quot;€&quot;\ \-#,##0.00"/>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quot;€&quot;\ #,##0.00;[Red]&quot;€&quot;\ \-#,##0.00"/>
      <alignment horizontal="right"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dxf>
    <dxf>
      <alignment horizontal="general" vertical="center" textRotation="0" wrapText="0" indent="0" justifyLastLine="0" shrinkToFit="0" readingOrder="0"/>
    </dxf>
    <dxf>
      <numFmt numFmtId="0" formatCode="General"/>
    </dxf>
    <dxf>
      <numFmt numFmtId="164" formatCode="&quot;€&quot;\ #,##0.00;[Red]&quot;€&quot;\ \-#,##0.00"/>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indent="0" justifyLastLine="0" shrinkToFit="0" readingOrder="0"/>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
      <font>
        <b/>
        <color theme="1"/>
      </font>
      <border>
        <bottom style="thin">
          <color theme="4"/>
        </bottom>
        <vertical/>
        <horizontal/>
      </border>
    </dxf>
    <dxf>
      <font>
        <color theme="1"/>
      </font>
      <border diagonalUp="0" diagonalDown="0">
        <left/>
        <right/>
        <top/>
        <bottom/>
        <vertical/>
        <horizontal/>
      </border>
    </dxf>
  </dxfs>
  <tableStyles count="2" defaultTableStyle="Vergelijking woningkrediet" defaultPivotStyle="PivotStyleLight6">
    <tableStyle name="Custom Slicer Style" pivot="0" table="0" count="10" xr9:uid="{00000000-0011-0000-FFFF-FFFF00000000}">
      <tableStyleElement type="wholeTable" dxfId="34"/>
      <tableStyleElement type="headerRow" dxfId="33"/>
    </tableStyle>
    <tableStyle name="Vergelijking woningkrediet" pivot="0" count="2" xr9:uid="{00000000-0011-0000-FFFF-FFFF01000000}">
      <tableStyleElement type="wholeTable" dxfId="32"/>
      <tableStyleElement type="headerRow" dxfId="31"/>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RENTE PERCENTAGE   </a:t>
            </a:r>
            <a:r>
              <a:rPr lang="en-US" b="0" i="1" baseline="0">
                <a:solidFill>
                  <a:schemeClr val="accent5"/>
                </a:solidFill>
              </a:rPr>
              <a:t>VERGELIJKING</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'Vergelijking woningkrediet'!$G$5</c:f>
              <c:strCache>
                <c:ptCount val="1"/>
                <c:pt idx="0">
                  <c:v>TARIEF</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Lbls>
            <c:dLbl>
              <c:idx val="0"/>
              <c:tx>
                <c:rich>
                  <a:bodyPr/>
                  <a:lstStyle/>
                  <a:p>
                    <a:fld id="{F6C3947F-12B7-463D-BEF9-B74CF04137B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E2D-4B0D-B78C-E8A0826228AC}"/>
                </c:ext>
              </c:extLst>
            </c:dLbl>
            <c:dLbl>
              <c:idx val="1"/>
              <c:tx>
                <c:rich>
                  <a:bodyPr/>
                  <a:lstStyle/>
                  <a:p>
                    <a:fld id="{71CA7F24-B021-49DF-BF21-0CD33AD7F37F}"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E2D-4B0D-B78C-E8A0826228AC}"/>
                </c:ext>
              </c:extLst>
            </c:dLbl>
            <c:dLbl>
              <c:idx val="2"/>
              <c:tx>
                <c:rich>
                  <a:bodyPr/>
                  <a:lstStyle/>
                  <a:p>
                    <a:fld id="{E1FA0D12-3190-4DCE-AF44-FF4EC2B34528}"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E2D-4B0D-B78C-E8A0826228AC}"/>
                </c:ext>
              </c:extLst>
            </c:dLbl>
            <c:dLbl>
              <c:idx val="3"/>
              <c:tx>
                <c:rich>
                  <a:bodyPr/>
                  <a:lstStyle/>
                  <a:p>
                    <a:fld id="{D4DB0277-189C-4B34-9E15-54B25AB8DC9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E2D-4B0D-B78C-E8A0826228AC}"/>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'Vergelijking woningkrediet'!$G$6:$G$9</c:f>
              <c:numCache>
                <c:formatCode>0.000%</c:formatCode>
                <c:ptCount val="4"/>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'Vergelijking woningkrediet'!$B$6:$B$10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Vooraf </a:t>
            </a:r>
            <a:r>
              <a:rPr lang="en-US" b="0" i="1">
                <a:solidFill>
                  <a:schemeClr val="accent5"/>
                </a:solidFill>
              </a:rPr>
              <a:t>kosten</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'Vergelijking woningkrediet'!$L$5</c:f>
              <c:strCache>
                <c:ptCount val="1"/>
                <c:pt idx="0">
                  <c:v>VOORAF</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Lbls>
            <c:dLbl>
              <c:idx val="0"/>
              <c:tx>
                <c:rich>
                  <a:bodyPr/>
                  <a:lstStyle/>
                  <a:p>
                    <a:fld id="{46756942-6A23-43E1-A5B9-DA1D49C6FAFC}"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50B-4106-A2F8-FB9D13320903}"/>
                </c:ext>
              </c:extLst>
            </c:dLbl>
            <c:dLbl>
              <c:idx val="1"/>
              <c:tx>
                <c:rich>
                  <a:bodyPr/>
                  <a:lstStyle/>
                  <a:p>
                    <a:fld id="{9A3DC875-70E0-4263-BB6B-D7BC26986B1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0B-4106-A2F8-FB9D13320903}"/>
                </c:ext>
              </c:extLst>
            </c:dLbl>
            <c:dLbl>
              <c:idx val="2"/>
              <c:tx>
                <c:rich>
                  <a:bodyPr/>
                  <a:lstStyle/>
                  <a:p>
                    <a:fld id="{553998FB-7916-4FC1-AF15-15AEFFC0521D}"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0B-4106-A2F8-FB9D13320903}"/>
                </c:ext>
              </c:extLst>
            </c:dLbl>
            <c:dLbl>
              <c:idx val="3"/>
              <c:tx>
                <c:rich>
                  <a:bodyPr/>
                  <a:lstStyle/>
                  <a:p>
                    <a:fld id="{995447FD-E06A-41AD-B0C3-FE86945BB85A}"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0B-4106-A2F8-FB9D13320903}"/>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'Vergelijking woningkrediet'!$L$6:$L$9</c:f>
              <c:numCache>
                <c:formatCode>"€"\ #,##0.00;[Red]"€"\ \-#,##0.00</c:formatCode>
                <c:ptCount val="4"/>
                <c:pt idx="0">
                  <c:v>8000</c:v>
                </c:pt>
                <c:pt idx="1">
                  <c:v>7750</c:v>
                </c:pt>
                <c:pt idx="2">
                  <c:v>6625.0000000000009</c:v>
                </c:pt>
                <c:pt idx="3">
                  <c:v>6450</c:v>
                </c:pt>
              </c:numCache>
            </c:numRef>
          </c:val>
          <c:extLst>
            <c:ext xmlns:c15="http://schemas.microsoft.com/office/drawing/2012/chart" uri="{02D57815-91ED-43cb-92C2-25804820EDAC}">
              <c15:datalabelsRange>
                <c15:f>'Vergelijking woningkrediet'!$B$6:$B$10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quot;€&quot;\ #,##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MAANDELIJKSE  </a:t>
            </a:r>
            <a:r>
              <a:rPr lang="en-US" b="0" i="1">
                <a:solidFill>
                  <a:schemeClr val="accent5"/>
                </a:solidFill>
              </a:rPr>
              <a:t>BETALINGEN</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bar"/>
        <c:grouping val="clustered"/>
        <c:varyColors val="1"/>
        <c:ser>
          <c:idx val="1"/>
          <c:order val="0"/>
          <c:tx>
            <c:strRef>
              <c:f>'Vergelijking woningkrediet'!$M$5</c:f>
              <c:strCache>
                <c:ptCount val="1"/>
                <c:pt idx="0">
                  <c:v>BETALING</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Lbls>
            <c:dLbl>
              <c:idx val="0"/>
              <c:tx>
                <c:rich>
                  <a:bodyPr/>
                  <a:lstStyle/>
                  <a:p>
                    <a:fld id="{831C8E72-2417-4C03-87C9-42DD3EAAEE7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AB-4077-8B43-D0D5BC796F23}"/>
                </c:ext>
              </c:extLst>
            </c:dLbl>
            <c:dLbl>
              <c:idx val="1"/>
              <c:tx>
                <c:rich>
                  <a:bodyPr/>
                  <a:lstStyle/>
                  <a:p>
                    <a:fld id="{87A081DC-9061-467B-8605-BE139C492DA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AB-4077-8B43-D0D5BC796F23}"/>
                </c:ext>
              </c:extLst>
            </c:dLbl>
            <c:dLbl>
              <c:idx val="2"/>
              <c:tx>
                <c:rich>
                  <a:bodyPr/>
                  <a:lstStyle/>
                  <a:p>
                    <a:fld id="{6F038F93-B207-475E-966D-604068AAE757}"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AB-4077-8B43-D0D5BC796F23}"/>
                </c:ext>
              </c:extLst>
            </c:dLbl>
            <c:dLbl>
              <c:idx val="3"/>
              <c:tx>
                <c:rich>
                  <a:bodyPr/>
                  <a:lstStyle/>
                  <a:p>
                    <a:fld id="{A9F8F7D4-7FBD-4975-AB64-55616A94478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AB-4077-8B43-D0D5BC796F23}"/>
                </c:ext>
              </c:extLst>
            </c:dLbl>
            <c:numFmt formatCode="&quot;€&quot;\ #,##0.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'Vergelijking woningkrediet'!$M$6:$M$9</c:f>
              <c:numCache>
                <c:formatCode>General</c:formatCode>
                <c:ptCount val="4"/>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'Vergelijking woningkrediet'!$B$6:$B$10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quot;€&quot;\ #,##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Grafiek 1" descr="Kolomdiagram met vergelijking rentepercentag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8</xdr:col>
      <xdr:colOff>85725</xdr:colOff>
      <xdr:row>3</xdr:row>
      <xdr:rowOff>1934845</xdr:rowOff>
    </xdr:to>
    <xdr:graphicFrame macro="">
      <xdr:nvGraphicFramePr>
        <xdr:cNvPr id="3" name="Grafiek 2" descr="Kolomdiagram met provisiekosten">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13</xdr:col>
      <xdr:colOff>1066800</xdr:colOff>
      <xdr:row>3</xdr:row>
      <xdr:rowOff>1934845</xdr:rowOff>
    </xdr:to>
    <xdr:graphicFrame macro="">
      <xdr:nvGraphicFramePr>
        <xdr:cNvPr id="4" name="Grafiek 3" descr="Gegroepeerd staafdiagram met maandelijkse aflossingen">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eningen" displayName="Leningen" ref="B5:P9" headerRowDxfId="30">
  <autoFilter ref="B5:P9" xr:uid="{00000000-0009-0000-0100-000001000000}"/>
  <tableColumns count="15">
    <tableColumn id="1" xr3:uid="{00000000-0010-0000-0000-000001000000}" name="#" totalsRowLabel="Totaal" dataDxfId="29" totalsRowDxfId="28"/>
    <tableColumn id="2" xr3:uid="{00000000-0010-0000-0000-000002000000}" name="BANK" dataDxfId="27" totalsRowDxfId="26"/>
    <tableColumn id="3" xr3:uid="{00000000-0010-0000-0000-000003000000}" name="TYPE" dataDxfId="25" totalsRowDxfId="24"/>
    <tableColumn id="16" xr3:uid="{00000000-0010-0000-0000-000010000000}" name="PERIODE" dataDxfId="23" totalsRowDxfId="22"/>
    <tableColumn id="4" xr3:uid="{00000000-0010-0000-0000-000004000000}" name="DUUR (JAREN)" dataDxfId="21" totalsRowDxfId="20"/>
    <tableColumn id="5" xr3:uid="{00000000-0010-0000-0000-000005000000}" name="TARIEF" dataDxfId="19" totalsRowDxfId="18"/>
    <tableColumn id="11" xr3:uid="{00000000-0010-0000-0000-00000B000000}" name="APR" dataDxfId="17" totalsRowDxfId="16"/>
    <tableColumn id="6" xr3:uid="{00000000-0010-0000-0000-000006000000}" name="PUNTEN" dataDxfId="15" totalsRowDxfId="14"/>
    <tableColumn id="7" xr3:uid="{00000000-0010-0000-0000-000007000000}" name="PUNTEN in €" dataDxfId="13" totalsRowDxfId="12">
      <calculatedColumnFormula>IFERROR(Leningen[[#This Row],[PUNTEN]]/100*_xlfn.SINGLE(GeleendBedrag),0)</calculatedColumnFormula>
    </tableColumn>
    <tableColumn id="8" xr3:uid="{00000000-0010-0000-0000-000008000000}" name="EINDBEDRAG in €" dataDxfId="11" totalsRowDxfId="10"/>
    <tableColumn id="12" xr3:uid="{00000000-0010-0000-0000-00000C000000}" name="VOORAF" dataDxfId="9" totalsRowDxfId="8">
      <calculatedColumnFormula>SUM(Leningen[[#This Row],[PUNTEN in €]:[EINDBEDRAG in €]])</calculatedColumnFormula>
    </tableColumn>
    <tableColumn id="9" xr3:uid="{00000000-0010-0000-0000-000009000000}" name="BETALING" dataDxfId="7" totalsRowDxfId="6">
      <calculatedColumnFormula>IFERROR(PMT(Leningen[[#This Row],[TARIEF]]/12,Leningen[[#This Row],[DUUR (JAREN)]]*12,-_xlfn.SINGLE(GeleendBedrag),1),"")</calculatedColumnFormula>
    </tableColumn>
    <tableColumn id="10" xr3:uid="{00000000-0010-0000-0000-00000A000000}" name="JAAR-1 CAP" dataDxfId="5" totalsRowDxfId="4"/>
    <tableColumn id="13" xr3:uid="{00000000-0010-0000-0000-00000D000000}" name="JAARLIJKSE CAP" dataDxfId="3" totalsRowDxfId="2"/>
    <tableColumn id="14" xr3:uid="{00000000-0010-0000-0000-00000E000000}" name="TOTALE CAP" totalsRowFunction="sum" dataDxfId="1" totalsRowDxfId="0"/>
  </tableColumns>
  <tableStyleInfo name="Vergelijking woningkrediet" showFirstColumn="0" showLastColumn="0" showRowStripes="1" showColumnStripes="0"/>
  <extLst>
    <ext xmlns:x14="http://schemas.microsoft.com/office/spreadsheetml/2009/9/main" uri="{504A1905-F514-4f6f-8877-14C23A59335A}">
      <x14:table altTextSummary="Voer in deze tabel Nummer, Banknaam, Looptijd, Jaarlijks rentepercentage, Extra aflossingen, Eindbedrag, Maximale rente in eerste jaar, Maximale jaarlijkse rente en Maximale rente voor de looptijd in. De extra aflossingen in dollars, provisie en aflossingsbedragen worden automatisch berekend"/>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Q9"/>
  <sheetViews>
    <sheetView showGridLines="0" tabSelected="1" zoomScaleNormal="100" workbookViewId="0"/>
  </sheetViews>
  <sheetFormatPr defaultRowHeight="30" customHeight="1" x14ac:dyDescent="0.3"/>
  <cols>
    <col min="1" max="1" width="2.75" customWidth="1"/>
    <col min="3" max="3" width="17.25" customWidth="1"/>
    <col min="4" max="4" width="21.875" customWidth="1"/>
    <col min="5" max="5" width="15.625" customWidth="1"/>
    <col min="6" max="6" width="24.875" customWidth="1"/>
    <col min="9" max="9" width="10.75" customWidth="1"/>
    <col min="10" max="10" width="14.75" customWidth="1"/>
    <col min="11" max="11" width="18.5" customWidth="1"/>
    <col min="12" max="12" width="13.25" customWidth="1"/>
    <col min="13" max="13" width="12.875" customWidth="1"/>
    <col min="14" max="15" width="14.75" customWidth="1"/>
    <col min="16" max="16" width="15.5" customWidth="1"/>
    <col min="17" max="17" width="2.75" customWidth="1"/>
  </cols>
  <sheetData>
    <row r="1" spans="1:17" ht="55.5" customHeight="1" x14ac:dyDescent="0.3">
      <c r="A1" s="2"/>
      <c r="B1" s="17" t="s">
        <v>27</v>
      </c>
      <c r="C1" s="17"/>
      <c r="D1" s="17"/>
      <c r="E1" s="17"/>
      <c r="F1" s="17"/>
      <c r="G1" s="2"/>
      <c r="H1" s="2"/>
      <c r="I1" s="2"/>
      <c r="J1" s="2"/>
      <c r="K1" s="2"/>
      <c r="L1" s="2"/>
      <c r="M1" s="2"/>
      <c r="N1" s="2"/>
      <c r="O1" s="2"/>
      <c r="P1" s="2"/>
      <c r="Q1" s="2"/>
    </row>
    <row r="2" spans="1:17" ht="30" customHeight="1" x14ac:dyDescent="0.3">
      <c r="B2" s="19" t="s">
        <v>0</v>
      </c>
      <c r="C2" s="19"/>
      <c r="D2" s="12" t="s">
        <v>9</v>
      </c>
    </row>
    <row r="3" spans="1:17" ht="30" customHeight="1" x14ac:dyDescent="0.3">
      <c r="B3" s="20" t="s">
        <v>1</v>
      </c>
      <c r="C3" s="20"/>
      <c r="D3" s="13">
        <v>350000</v>
      </c>
    </row>
    <row r="4" spans="1:17" ht="162.6" customHeight="1" x14ac:dyDescent="0.3">
      <c r="A4" s="2"/>
      <c r="B4" s="18" t="s">
        <v>2</v>
      </c>
      <c r="C4" s="18"/>
      <c r="D4" s="18"/>
      <c r="E4" s="18"/>
      <c r="F4" s="18" t="s">
        <v>14</v>
      </c>
      <c r="G4" s="18"/>
      <c r="H4" s="18"/>
      <c r="I4" s="18"/>
      <c r="J4" s="18" t="s">
        <v>19</v>
      </c>
      <c r="K4" s="18"/>
      <c r="L4" s="18"/>
      <c r="M4" s="18"/>
      <c r="N4" s="18"/>
      <c r="O4" s="18"/>
      <c r="P4" s="2"/>
      <c r="Q4" s="2"/>
    </row>
    <row r="5" spans="1:17" s="9" customFormat="1" ht="39.950000000000003" customHeight="1" x14ac:dyDescent="0.3">
      <c r="B5" s="3" t="s">
        <v>3</v>
      </c>
      <c r="C5" s="10" t="s">
        <v>4</v>
      </c>
      <c r="D5" s="10" t="s">
        <v>10</v>
      </c>
      <c r="E5" s="3" t="s">
        <v>13</v>
      </c>
      <c r="F5" s="10" t="s">
        <v>15</v>
      </c>
      <c r="G5" s="10" t="s">
        <v>16</v>
      </c>
      <c r="H5" s="10" t="s">
        <v>17</v>
      </c>
      <c r="I5" s="10" t="s">
        <v>18</v>
      </c>
      <c r="J5" s="11" t="s">
        <v>25</v>
      </c>
      <c r="K5" s="11" t="s">
        <v>26</v>
      </c>
      <c r="L5" s="11" t="s">
        <v>20</v>
      </c>
      <c r="M5" s="11" t="s">
        <v>21</v>
      </c>
      <c r="N5" s="10" t="s">
        <v>22</v>
      </c>
      <c r="O5" s="10" t="s">
        <v>23</v>
      </c>
      <c r="P5" s="10" t="s">
        <v>24</v>
      </c>
    </row>
    <row r="6" spans="1:17" ht="30" customHeight="1" x14ac:dyDescent="0.3">
      <c r="B6" s="4">
        <v>4</v>
      </c>
      <c r="C6" s="16" t="s">
        <v>5</v>
      </c>
      <c r="D6" s="5" t="s">
        <v>11</v>
      </c>
      <c r="E6" s="6">
        <v>5</v>
      </c>
      <c r="F6" s="6">
        <v>30</v>
      </c>
      <c r="G6" s="7">
        <v>2.5000000000000001E-2</v>
      </c>
      <c r="H6" s="7">
        <v>3.338E-2</v>
      </c>
      <c r="I6" s="8">
        <v>2</v>
      </c>
      <c r="J6" s="14">
        <f>IFERROR(Leningen[[#This Row],[PUNTEN]]/100*_xlfn.SINGLE(GeleendBedrag),0)</f>
        <v>7000</v>
      </c>
      <c r="K6" s="14">
        <v>1000</v>
      </c>
      <c r="L6" s="15">
        <f>SUM(Leningen[[#This Row],[PUNTEN in €]:[EINDBEDRAG in €]])</f>
        <v>8000</v>
      </c>
      <c r="M6" s="15">
        <f>IFERROR(PMT(Leningen[[#This Row],[TARIEF]]/12,Leningen[[#This Row],[DUUR (JAREN)]]*12,-_xlfn.SINGLE(GeleendBedrag),1),"")</f>
        <v>1382.9212779864072</v>
      </c>
      <c r="N6" s="1">
        <v>5</v>
      </c>
      <c r="O6" s="1">
        <v>2</v>
      </c>
      <c r="P6" s="1">
        <v>5</v>
      </c>
    </row>
    <row r="7" spans="1:17" ht="30" customHeight="1" x14ac:dyDescent="0.3">
      <c r="B7" s="4">
        <v>3</v>
      </c>
      <c r="C7" s="16" t="s">
        <v>6</v>
      </c>
      <c r="D7" s="5" t="s">
        <v>11</v>
      </c>
      <c r="E7" s="6">
        <v>7</v>
      </c>
      <c r="F7" s="6">
        <v>30</v>
      </c>
      <c r="G7" s="7">
        <v>2.6249999999999999E-2</v>
      </c>
      <c r="H7" s="7">
        <v>3.252E-2</v>
      </c>
      <c r="I7" s="8">
        <v>2</v>
      </c>
      <c r="J7" s="14">
        <f>IFERROR(Leningen[[#This Row],[PUNTEN]]/100*_xlfn.SINGLE(GeleendBedrag),0)</f>
        <v>7000</v>
      </c>
      <c r="K7" s="14">
        <v>750</v>
      </c>
      <c r="L7" s="15">
        <f>SUM(Leningen[[#This Row],[PUNTEN in €]:[EINDBEDRAG in €]])</f>
        <v>7750</v>
      </c>
      <c r="M7" s="15">
        <f>IFERROR(PMT(Leningen[[#This Row],[TARIEF]]/12,Leningen[[#This Row],[DUUR (JAREN)]]*12,-_xlfn.SINGLE(GeleendBedrag),1),"")</f>
        <v>1405.7750296425222</v>
      </c>
      <c r="N7" s="1">
        <v>5</v>
      </c>
      <c r="O7" s="1">
        <v>2</v>
      </c>
      <c r="P7" s="1">
        <v>5</v>
      </c>
    </row>
    <row r="8" spans="1:17" ht="30" customHeight="1" x14ac:dyDescent="0.3">
      <c r="B8" s="6">
        <v>1</v>
      </c>
      <c r="C8" s="16" t="s">
        <v>7</v>
      </c>
      <c r="D8" s="5" t="s">
        <v>12</v>
      </c>
      <c r="E8" s="6">
        <v>30</v>
      </c>
      <c r="F8" s="6">
        <v>30</v>
      </c>
      <c r="G8" s="7">
        <v>3.5000000000000003E-2</v>
      </c>
      <c r="H8" s="7">
        <v>3.755E-2</v>
      </c>
      <c r="I8" s="8">
        <v>1.75</v>
      </c>
      <c r="J8" s="14">
        <f>IFERROR(Leningen[[#This Row],[PUNTEN]]/100*_xlfn.SINGLE(GeleendBedrag),0)</f>
        <v>6125.0000000000009</v>
      </c>
      <c r="K8" s="14">
        <v>500</v>
      </c>
      <c r="L8" s="15">
        <f>SUM(Leningen[[#This Row],[PUNTEN in €]:[EINDBEDRAG in €]])</f>
        <v>6625.0000000000009</v>
      </c>
      <c r="M8" s="15">
        <f>IFERROR(PMT(Leningen[[#This Row],[TARIEF]]/12,Leningen[[#This Row],[DUUR (JAREN)]]*12,-_xlfn.SINGLE(GeleendBedrag),1),"")</f>
        <v>1571.6548335506743</v>
      </c>
      <c r="N8" s="1"/>
      <c r="O8" s="1"/>
      <c r="P8" s="1"/>
    </row>
    <row r="9" spans="1:17" ht="30" customHeight="1" x14ac:dyDescent="0.3">
      <c r="B9" s="4">
        <v>2</v>
      </c>
      <c r="C9" s="16" t="s">
        <v>8</v>
      </c>
      <c r="D9" s="5" t="s">
        <v>12</v>
      </c>
      <c r="E9" s="6">
        <v>15</v>
      </c>
      <c r="F9" s="6">
        <v>15</v>
      </c>
      <c r="G9" s="7">
        <v>2.8750000000000001E-2</v>
      </c>
      <c r="H9" s="7">
        <v>3.2910000000000002E-2</v>
      </c>
      <c r="I9" s="8">
        <v>1.5</v>
      </c>
      <c r="J9" s="14">
        <f>IFERROR(Leningen[[#This Row],[PUNTEN]]/100*_xlfn.SINGLE(GeleendBedrag),0)</f>
        <v>5250</v>
      </c>
      <c r="K9" s="14">
        <v>1200</v>
      </c>
      <c r="L9" s="15">
        <f>SUM(Leningen[[#This Row],[PUNTEN in €]:[EINDBEDRAG in €]])</f>
        <v>6450</v>
      </c>
      <c r="M9" s="15">
        <f>IFERROR(PMT(Leningen[[#This Row],[TARIEF]]/12,Leningen[[#This Row],[DUUR (JAREN)]]*12,-_xlfn.SINGLE(GeleendBedrag),1),"")</f>
        <v>2396.0455675280091</v>
      </c>
      <c r="N9" s="1"/>
      <c r="O9" s="1"/>
      <c r="P9" s="1"/>
    </row>
  </sheetData>
  <mergeCells count="6">
    <mergeCell ref="B1:F1"/>
    <mergeCell ref="B4:E4"/>
    <mergeCell ref="F4:I4"/>
    <mergeCell ref="J4:O4"/>
    <mergeCell ref="B2:C2"/>
    <mergeCell ref="B3:C3"/>
  </mergeCells>
  <conditionalFormatting sqref="L6:L9">
    <cfRule type="dataBar" priority="10">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In dit werkblad maakt u een vergelijking van woningkredieten. Voer in de tabel Leningen de details in, de datum in cel D2 en het geleende bedrag in cel D3. De grafieken in cellen B4, F4 en J4 worden automatisch bijgewerkt" sqref="A1" xr:uid="{00000000-0002-0000-0000-000000000000}"/>
    <dataValidation allowBlank="1" showInputMessage="1" showErrorMessage="1" prompt="De titel van dit werkblad staat in deze cel" sqref="B1:F1" xr:uid="{00000000-0002-0000-0000-000001000000}"/>
    <dataValidation allowBlank="1" showInputMessage="1" showErrorMessage="1" prompt="Voer in de cel rechts de datum in" sqref="B2:C2" xr:uid="{00000000-0002-0000-0000-000002000000}"/>
    <dataValidation allowBlank="1" showInputMessage="1" showErrorMessage="1" prompt="Voer in deze cel de datum in" sqref="D2" xr:uid="{00000000-0002-0000-0000-000003000000}"/>
    <dataValidation allowBlank="1" showInputMessage="1" showErrorMessage="1" prompt="Voer in de cel rechts het bedrag in" sqref="B3:C3" xr:uid="{00000000-0002-0000-0000-000004000000}"/>
    <dataValidation allowBlank="1" showInputMessage="1" showErrorMessage="1" prompt="Voer in deze cel het bedrag in en voer de leningdetails in de tabel vanaf cel B5 in" sqref="D3" xr:uid="{00000000-0002-0000-0000-000005000000}"/>
    <dataValidation allowBlank="1" showInputMessage="1" showErrorMessage="1" prompt="Voer in deze kolom onder deze kop het nummer in. Gebruik de koptekstfilters om specifieke vermeldingen te vinden" sqref="B5" xr:uid="{00000000-0002-0000-0000-000006000000}"/>
    <dataValidation allowBlank="1" showInputMessage="1" showErrorMessage="1" prompt="Voer in deze kolom onder deze kop de Banknaam in" sqref="C5" xr:uid="{00000000-0002-0000-0000-000007000000}"/>
    <dataValidation allowBlank="1" showInputMessage="1" showErrorMessage="1" prompt="Selecteer in deze kolom onder deze kop het type. Druk op Alt+pijl-omlaag om de vervolgkeuzelijst te openen en druk op Enter om te selecteren" sqref="D5" xr:uid="{00000000-0002-0000-0000-000008000000}"/>
    <dataValidation allowBlank="1" showInputMessage="1" showErrorMessage="1" prompt="Voer in deze kolom onder deze kop de looptijd in " sqref="E5" xr:uid="{00000000-0002-0000-0000-000009000000}"/>
    <dataValidation allowBlank="1" showInputMessage="1" showErrorMessage="1" prompt="Voer in deze kolom onder deze kop jaar afgelost in" sqref="F5" xr:uid="{00000000-0002-0000-0000-00000A000000}"/>
    <dataValidation allowBlank="1" showInputMessage="1" showErrorMessage="1" prompt="Voer in deze kolom onder deze kop het tarief in" sqref="G5" xr:uid="{00000000-0002-0000-0000-00000B000000}"/>
    <dataValidation allowBlank="1" showInputMessage="1" showErrorMessage="1" prompt="Voer in deze kolom onder deze kop het jaarlijkse rentepercentage in" sqref="H5" xr:uid="{00000000-0002-0000-0000-00000C000000}"/>
    <dataValidation allowBlank="1" showInputMessage="1" showErrorMessage="1" prompt="Voer in deze kolom onder deze kop de extra aflossingen in" sqref="I5" xr:uid="{00000000-0002-0000-0000-00000D000000}"/>
    <dataValidation allowBlank="1" showInputMessage="1" showErrorMessage="1" prompt="De extra aflossingen in dollars worden automatisch berekend in deze kolom onder deze kop" sqref="J5" xr:uid="{00000000-0002-0000-0000-00000E000000}"/>
    <dataValidation allowBlank="1" showInputMessage="1" showErrorMessage="1" prompt="Voer in deze kolom onder deze kop het eindbedrag in dollars in" sqref="K5" xr:uid="{00000000-0002-0000-0000-00000F000000}"/>
    <dataValidation allowBlank="1" showInputMessage="1" showErrorMessage="1" prompt="De provisie wordt automatisch berekend in deze kolom onder deze kop. De statusbalk wordt automatisch bijgewerkt" sqref="L5" xr:uid="{00000000-0002-0000-0000-000010000000}"/>
    <dataValidation allowBlank="1" showInputMessage="1" showErrorMessage="1" prompt="Het betalingsbedrag wordt automatisch berekend in deze kolom onder deze koptekst" sqref="M5" xr:uid="{00000000-0002-0000-0000-000011000000}"/>
    <dataValidation allowBlank="1" showInputMessage="1" showErrorMessage="1" prompt="Voer in deze kolom onder deze kop de maximale rente in het eerste jaar in" sqref="N5" xr:uid="{00000000-0002-0000-0000-000012000000}"/>
    <dataValidation allowBlank="1" showInputMessage="1" showErrorMessage="1" prompt="Voer in deze kolom onder deze kop de maximale jaarlijkse rente in" sqref="O5" xr:uid="{00000000-0002-0000-0000-000013000000}"/>
    <dataValidation allowBlank="1" showInputMessage="1" showErrorMessage="1" prompt="Voer in deze kolom onder deze kop de maximale rente voor de hele looptijd in" sqref="P5" xr:uid="{00000000-0002-0000-0000-000014000000}"/>
    <dataValidation type="list" errorStyle="warning" allowBlank="1" showInputMessage="1" showErrorMessage="1" error="Selecteer Type in de lijst. Selecteer ANNULEREN en druk op Alt+pijl-omlaag voor opties en druk op pijl-omlaag en Enter om een selectie te maken" sqref="D6:D9" xr:uid="{00000000-0002-0000-0000-000015000000}">
      <formula1>"Vast,Variabel"</formula1>
    </dataValidation>
  </dataValidations>
  <printOptions horizontalCentered="1"/>
  <pageMargins left="0.45" right="0.45" top="0.4" bottom="0.4" header="0.3" footer="0.3"/>
  <pageSetup paperSize="9" scale="63"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Vergelijking woningkrediet</vt:lpstr>
      <vt:lpstr>GeleendBedrag</vt:lpstr>
      <vt:lpstr>'Vergelijking woningkrediet'!Print_Titles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2019-05-17T03:37:36Z</dcterms:created>
  <dcterms:modified xsi:type="dcterms:W3CDTF">2019-05-17T03:37:36Z</dcterms:modified>
  <cp:category/>
  <cp:contentStatus/>
</cp:coreProperties>
</file>