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nl-NL\"/>
    </mc:Choice>
  </mc:AlternateContent>
  <bookViews>
    <workbookView xWindow="0" yWindow="0" windowWidth="28800" windowHeight="13635" xr2:uid="{00000000-000D-0000-FFFF-FFFF00000000}"/>
  </bookViews>
  <sheets>
    <sheet name="Cashflow" sheetId="1" r:id="rId1"/>
    <sheet name="Maandelijkse inkomsten" sheetId="4" r:id="rId2"/>
    <sheet name="Maandelijkse uitgaven" sheetId="3" r:id="rId3"/>
  </sheets>
  <definedNames>
    <definedName name="_xlnm.Print_Titles" localSheetId="0">Cashflow!$5:$5</definedName>
    <definedName name="_xlnm.Print_Titles" localSheetId="1">'Maandelijkse inkomsten'!$1:$1</definedName>
    <definedName name="_xlnm.Print_Titles" localSheetId="2">'Maandelijkse uitgaven'!$1:$1</definedName>
    <definedName name="Title1">Cashflow[[#Headers],[Cashflow]]</definedName>
    <definedName name="Title2">Inkomsten[[#Headers],[Maandelijkse inkomsten]]</definedName>
    <definedName name="Title3">Uitgaven[[#Headers],[Maandelijkse uitgaven]]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7" i="1" s="1"/>
  <c r="C22" i="3"/>
  <c r="C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C5" i="4"/>
  <c r="D5" i="4"/>
  <c r="E3" i="4"/>
  <c r="E4" i="4"/>
  <c r="E2" i="4"/>
  <c r="D6" i="1"/>
  <c r="C6" i="1"/>
  <c r="C8" i="1" l="1"/>
  <c r="D8" i="1"/>
  <c r="E5" i="4"/>
  <c r="E6" i="1" s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<sst xmlns="http://schemas.openxmlformats.org/spreadsheetml/2006/main" count="43" uniqueCount="35">
  <si>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Maand</t>
  </si>
  <si>
    <t>Jaar</t>
  </si>
  <si>
    <t>Maandelijks gezinsbudget</t>
  </si>
  <si>
    <t>Cashflow</t>
  </si>
  <si>
    <t>Totale inkomsten</t>
  </si>
  <si>
    <t>Totale uitgaven</t>
  </si>
  <si>
    <t>Totaal cash</t>
  </si>
  <si>
    <t>Geraamd</t>
  </si>
  <si>
    <t>Werkelijk</t>
  </si>
  <si>
    <t>Variantie</t>
  </si>
  <si>
    <t>Maandelijkse inkomsten</t>
  </si>
  <si>
    <t>Inkomsten 1</t>
  </si>
  <si>
    <t>Inkomsten 2</t>
  </si>
  <si>
    <t>Andere inkomsten</t>
  </si>
  <si>
    <t>Maandelijkse uitgaven</t>
  </si>
  <si>
    <t>Huisvesting</t>
  </si>
  <si>
    <t>Boodschappen</t>
  </si>
  <si>
    <t>Telefoon</t>
  </si>
  <si>
    <t>Elektriciteit/gas</t>
  </si>
  <si>
    <t>Water/riolering/afval</t>
  </si>
  <si>
    <t>Kabel-tv</t>
  </si>
  <si>
    <t>Internet</t>
  </si>
  <si>
    <t>Onderhoud/reparaties</t>
  </si>
  <si>
    <t>Kinderopvang</t>
  </si>
  <si>
    <t>Collegegeld</t>
  </si>
  <si>
    <t>Huisdieren</t>
  </si>
  <si>
    <t>Vervoer</t>
  </si>
  <si>
    <t>Persoonlijke verzorging</t>
  </si>
  <si>
    <t>Verzekering</t>
  </si>
  <si>
    <t>Creditcards</t>
  </si>
  <si>
    <t>Leningen</t>
  </si>
  <si>
    <t>Belastingen</t>
  </si>
  <si>
    <t>Cadeaus/goede doelen</t>
  </si>
  <si>
    <t>Spaargeld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</si>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</sst>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€&quot;\ #,##0"/>
    <numFmt numFmtId="168" formatCode="&quot;€&quot;\ #,##0.00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b/>
      <sz val="11"/>
      <color rgb="FFB6570A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B6570A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7">
    <xf numFmtId="0" fontId="0" fillId="0" borderId="0" xfId="0">
      <alignment vertical="center" wrapText="1"/>
    </xf>
    <xf numFmtId="0" fontId="2" fillId="0" borderId="0" xfId="2">
      <alignment horizontal="left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167" fontId="10" fillId="0" borderId="0" xfId="9" applyFont="1" applyFill="1">
      <alignment horizontal="right" vertical="center" indent="2"/>
    </xf>
    <xf numFmtId="167" fontId="5" fillId="0" borderId="0" xfId="9" applyFont="1" applyFill="1" applyAlignment="1">
      <alignment horizontal="right" vertical="center" indent="2"/>
    </xf>
    <xf numFmtId="0" fontId="0" fillId="0" borderId="0" xfId="0" applyAlignment="1">
      <alignment vertical="center" wrapText="1"/>
    </xf>
    <xf numFmtId="167" fontId="7" fillId="0" borderId="0" xfId="17">
      <alignment horizontal="right" vertical="center" indent="2"/>
    </xf>
    <xf numFmtId="0" fontId="0" fillId="0" borderId="0" xfId="0" applyNumberFormat="1" applyBorder="1">
      <alignment vertical="center" wrapText="1"/>
    </xf>
    <xf numFmtId="0" fontId="0" fillId="0" borderId="0" xfId="0" applyNumberFormat="1" applyBorder="1" applyAlignment="1">
      <alignment horizontal="right" indent="2"/>
    </xf>
    <xf numFmtId="0" fontId="0" fillId="0" borderId="0" xfId="0" applyAlignment="1">
      <alignment horizontal="left" vertical="center"/>
    </xf>
    <xf numFmtId="167" fontId="4" fillId="0" borderId="0" xfId="9" applyFill="1" applyBorder="1">
      <alignment horizontal="right" vertical="center" indent="2"/>
    </xf>
    <xf numFmtId="167" fontId="4" fillId="0" borderId="0" xfId="9">
      <alignment horizontal="right" vertical="center" indent="2"/>
    </xf>
    <xf numFmtId="167" fontId="12" fillId="0" borderId="0" xfId="9" applyFont="1">
      <alignment horizontal="right" vertical="center" indent="2"/>
    </xf>
    <xf numFmtId="167" fontId="12" fillId="0" borderId="0" xfId="9" applyFont="1" applyAlignment="1">
      <alignment horizontal="right" vertical="center"/>
    </xf>
    <xf numFmtId="167" fontId="13" fillId="0" borderId="0" xfId="9" applyFont="1" applyAlignment="1">
      <alignment horizontal="right" vertical="center"/>
    </xf>
    <xf numFmtId="167" fontId="14" fillId="0" borderId="0" xfId="9" applyFont="1" applyAlignment="1">
      <alignment horizontal="right" vertical="center"/>
    </xf>
    <xf numFmtId="0" fontId="0" fillId="0" borderId="0" xfId="0" applyNumberFormat="1" applyFont="1" applyFill="1" applyBorder="1">
      <alignment vertical="center" wrapText="1"/>
    </xf>
    <xf numFmtId="0" fontId="5" fillId="0" borderId="0" xfId="5" applyNumberFormat="1" applyFill="1" applyBorder="1">
      <alignment horizontal="right" vertical="center" indent="2"/>
    </xf>
    <xf numFmtId="0" fontId="10" fillId="0" borderId="0" xfId="4" applyNumberFormat="1" applyFill="1" applyBorder="1">
      <alignment horizontal="right" vertical="center" indent="2"/>
    </xf>
    <xf numFmtId="0" fontId="11" fillId="0" borderId="0" xfId="14" applyNumberFormat="1" applyFill="1" applyBorder="1">
      <alignment horizontal="right" vertical="center" indent="2"/>
    </xf>
    <xf numFmtId="0" fontId="0" fillId="0" borderId="0" xfId="0" applyNumberFormat="1" applyAlignment="1">
      <alignment vertical="center" wrapText="1"/>
    </xf>
    <xf numFmtId="168" fontId="8" fillId="0" borderId="0" xfId="13" applyNumberFormat="1">
      <alignment horizontal="right" vertical="center" indent="2"/>
    </xf>
    <xf numFmtId="167" fontId="0" fillId="0" borderId="0" xfId="13" applyNumberFormat="1" applyFont="1">
      <alignment horizontal="right" vertical="center" indent="2"/>
    </xf>
    <xf numFmtId="167" fontId="15" fillId="0" borderId="0" xfId="9" applyFont="1">
      <alignment horizontal="right" vertical="center" indent="2"/>
    </xf>
  </cellXfs>
  <cellStyles count="18">
    <cellStyle name="Geraamd" xfId="17" xr:uid="{00000000-0005-0000-0000-000005000000}"/>
    <cellStyle name="Gevolgde hyperlink" xfId="16" builtinId="9" customBuiltin="1"/>
    <cellStyle name="Hyperlink" xfId="15" builtinId="8" customBuiltin="1"/>
    <cellStyle name="Komma" xfId="7" builtinId="3" customBuiltin="1"/>
    <cellStyle name="Komma [0]" xfId="8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Koptekst Variantie" xfId="14" xr:uid="{00000000-0005-0000-0000-00000B000000}"/>
    <cellStyle name="Notitie" xfId="12" builtinId="10" customBuiltin="1"/>
    <cellStyle name="Procent" xfId="11" builtinId="5" customBuiltin="1"/>
    <cellStyle name="Standaard" xfId="0" builtinId="0" customBuiltin="1"/>
    <cellStyle name="Titel" xfId="1" builtinId="15" customBuiltin="1"/>
    <cellStyle name="Totaal" xfId="6" builtinId="25" customBuiltin="1"/>
    <cellStyle name="Valuta" xfId="9" builtinId="4" customBuiltin="1"/>
    <cellStyle name="Valuta [0]" xfId="10" builtinId="7" customBuiltin="1"/>
    <cellStyle name="Werkelijk" xfId="13" xr:uid="{00000000-0005-0000-0000-000011000000}"/>
  </cellStyles>
  <dxfs count="21">
    <dxf>
      <font>
        <b val="0"/>
        <i val="0"/>
        <strike val="0"/>
        <outline val="0"/>
        <shadow val="0"/>
        <u val="none"/>
        <vertAlign val="baseline"/>
        <sz val="11"/>
        <color rgb="FFB6570A"/>
        <name val="Arial"/>
        <scheme val="minor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</font>
      <alignment horizontal="right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rgb="FFB6570A"/>
        <name val="Arial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4"/>
        <name val="Arial"/>
        <scheme val="minor"/>
      </font>
      <alignment horizontal="right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&quot;€&quot;\ #,##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aandelijks gezinsbudget" defaultPivotStyle="PivotStyleLight16">
    <tableStyle name="Maandelijks gezinsbudget" pivot="0" count="10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ColumnStripe" dxfId="15"/>
      <tableStyleElement type="secondColumnStripe" dxfId="14"/>
      <tableStyleElement type="firstHeaderCell" dxfId="13"/>
      <tableStyleElement type="lastHeaderCell" dxfId="12"/>
      <tableStyleElement type="lastTotalCell" dxfId="11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Geraamd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Cashflow!$B$6:$B$8</c:f>
              <c:strCache>
                <c:ptCount val="3"/>
                <c:pt idx="0">
                  <c:v>Totale inkomsten</c:v>
                </c:pt>
                <c:pt idx="1">
                  <c:v>Totale uitgaven</c:v>
                </c:pt>
                <c:pt idx="2">
                  <c:v>Totaal cash</c:v>
                </c:pt>
              </c:strCache>
            </c:strRef>
          </c:cat>
          <c:val>
            <c:numRef>
              <c:f>Cashflow!$C$6:$C$8</c:f>
              <c:numCache>
                <c:formatCode>"€"\ 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Werkelijk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Cashflow!$B$6:$B$8</c:f>
              <c:strCache>
                <c:ptCount val="3"/>
                <c:pt idx="0">
                  <c:v>Totale inkomsten</c:v>
                </c:pt>
                <c:pt idx="1">
                  <c:v>Totale uitgaven</c:v>
                </c:pt>
                <c:pt idx="2">
                  <c:v>Totaal cash</c:v>
                </c:pt>
              </c:strCache>
            </c:strRef>
          </c:cat>
          <c:val>
            <c:numRef>
              <c:f>Cashflow!$D$6:$D$8</c:f>
              <c:numCache>
                <c:formatCode>"€"\ 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279880"/>
        <c:axId val="418279096"/>
      </c:barChart>
      <c:catAx>
        <c:axId val="41827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8279096"/>
        <c:crosses val="autoZero"/>
        <c:auto val="1"/>
        <c:lblAlgn val="ctr"/>
        <c:lblOffset val="100"/>
        <c:noMultiLvlLbl val="0"/>
      </c:catAx>
      <c:valAx>
        <c:axId val="41827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827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afiek 7" descr="Gegroepeerd kolomdiagram toont geraamde en werkelijke waarden voor Totale inkomsten, Totale uitgaven en Totaal cash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ashflow" displayName="Cashflow" ref="B5:E8" totalsRowCount="1">
  <autoFilter ref="B5:E7" xr:uid="{00000000-0009-0000-0100-000002000000}"/>
  <tableColumns count="4">
    <tableColumn id="1" xr3:uid="{00000000-0010-0000-0000-000001000000}" name="Cashflow" totalsRowLabel="Totaal cash" dataDxfId="10" totalsRowDxfId="9"/>
    <tableColumn id="2" xr3:uid="{00000000-0010-0000-0000-000002000000}" name="Geraamd" totalsRowFunction="custom">
      <totalsRowFormula>C6-C7</totalsRowFormula>
    </tableColumn>
    <tableColumn id="3" xr3:uid="{00000000-0010-0000-0000-000003000000}" name="Werkelijk" totalsRowFunction="custom" dataDxfId="8" dataCellStyle="Werkelijk">
      <totalsRowFormula>D6-D7</totalsRowFormula>
    </tableColumn>
    <tableColumn id="4" xr3:uid="{00000000-0010-0000-0000-000004000000}" name="Variantie" totalsRowFunction="custom">
      <totalsRowFormula>Cashflow[[#Totals],[Werkelijk]]-Cashflow[[#Totals],[Geraamd]]</totalsRowFormula>
    </tableColumn>
  </tableColumns>
  <tableStyleInfo name="Maandelijks gezinsbudget" showFirstColumn="1" showLastColumn="1" showRowStripes="1" showColumnStripes="1"/>
  <extLst>
    <ext xmlns:x14="http://schemas.microsoft.com/office/spreadsheetml/2009/9/main" uri="{504A1905-F514-4f6f-8877-14C23A59335A}">
      <x14:table altTextSummary="Geraamde, werkelijke en variantie in cashflow voor Totale inkomsten, Totale uitgaven en Totaal cash worden automatisch bijgewerkt op basis van invoer op werkbladen Maandelijkse inkomsten en Maandelijkse uitgave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komsten" displayName="Inkomsten" ref="B1:E5" totalsRowCount="1" headerRowDxfId="7">
  <autoFilter ref="B1:E4" xr:uid="{00000000-0009-0000-0100-000005000000}"/>
  <tableColumns count="4">
    <tableColumn id="1" xr3:uid="{00000000-0010-0000-0100-000001000000}" name="Maandelijkse inkomsten" totalsRowLabel="Totale inkomsten" dataDxfId="6"/>
    <tableColumn id="2" xr3:uid="{00000000-0010-0000-0100-000002000000}" name="Geraamd" totalsRowFunction="sum" totalsRowDxfId="5"/>
    <tableColumn id="3" xr3:uid="{00000000-0010-0000-0100-000003000000}" name="Werkelijk" totalsRowFunction="sum" totalsRowDxfId="4"/>
    <tableColumn id="4" xr3:uid="{00000000-0010-0000-0100-000004000000}" name="Variantie" totalsRowFunction="sum" totalsRowDxfId="3">
      <calculatedColumnFormula>Inkomsten[[#This Row],[Werkelijk]]-Inkomsten[[#This Row],[Geraamd]]</calculatedColumnFormula>
    </tableColumn>
  </tableColumns>
  <tableStyleInfo name="Maandelijks gezinsbudget" showFirstColumn="1" showLastColumn="1" showRowStripes="1" showColumnStripes="1"/>
  <extLst>
    <ext xmlns:x14="http://schemas.microsoft.com/office/spreadsheetml/2009/9/main" uri="{504A1905-F514-4f6f-8877-14C23A59335A}">
      <x14:table altTextSummary="Voer in deze tabel de maandelijkse inkomsten, geraamde inkomsten en werkelijke inkomsten uit elke bron in Variantie en Totale inkomsten worden automatisch bereken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Uitgaven" displayName="Uitgaven" ref="B1:E22" totalsRowCount="1">
  <autoFilter ref="B1:E21" xr:uid="{00000000-0009-0000-0100-000009000000}"/>
  <tableColumns count="4">
    <tableColumn id="1" xr3:uid="{00000000-0010-0000-0200-000001000000}" name="Maandelijkse uitgaven" totalsRowLabel="Totale uitgaven" dataDxfId="2" totalsRowDxfId="1"/>
    <tableColumn id="2" xr3:uid="{00000000-0010-0000-0200-000002000000}" name="Geraamd" totalsRowFunction="sum" dataCellStyle="Geraamd"/>
    <tableColumn id="3" xr3:uid="{00000000-0010-0000-0200-000003000000}" name="Werkelijk" totalsRowFunction="sum" dataDxfId="0"/>
    <tableColumn id="4" xr3:uid="{00000000-0010-0000-0200-000004000000}" name="Variantie" totalsRowFunction="sum">
      <calculatedColumnFormula>Uitgaven[[#This Row],[Geraamd]]-Uitgaven[[#This Row],[Werkelijk]]</calculatedColumnFormula>
    </tableColumn>
  </tableColumns>
  <tableStyleInfo name="Maandelijks gezinsbudget" showFirstColumn="1" showLastColumn="1" showRowStripes="1" showColumnStripes="1"/>
  <extLst>
    <ext xmlns:x14="http://schemas.microsoft.com/office/spreadsheetml/2009/9/main" uri="{504A1905-F514-4f6f-8877-14C23A59335A}">
      <x14:table altTextSummary="Voer in deze tabel de maandelijkse uitgaven, geraamde uitgaven en werkelijke uitgaven in Variantie en Totale uitgaven worden automatisch bereken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6" customWidth="1"/>
    <col min="2" max="2" width="37.25" style="6" customWidth="1"/>
    <col min="3" max="5" width="15.75" style="4" customWidth="1"/>
    <col min="6" max="6" width="2.625" style="6" customWidth="1"/>
    <col min="7" max="16384" width="9" style="6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2" t="s">
        <v>1</v>
      </c>
    </row>
    <row r="3" spans="2:5" ht="47.1" customHeight="1" x14ac:dyDescent="0.2">
      <c r="B3" s="3" t="s">
        <v>2</v>
      </c>
    </row>
    <row r="4" spans="2:5" ht="200.1" customHeight="1" x14ac:dyDescent="0.2">
      <c r="B4" s="20"/>
      <c r="C4" s="21"/>
      <c r="D4" s="21"/>
      <c r="E4" s="21"/>
    </row>
    <row r="5" spans="2:5" ht="30" customHeight="1" x14ac:dyDescent="0.2">
      <c r="B5" s="14" t="s">
        <v>3</v>
      </c>
      <c r="C5" s="12" t="s">
        <v>7</v>
      </c>
      <c r="D5" s="11" t="s">
        <v>8</v>
      </c>
      <c r="E5" s="15" t="s">
        <v>9</v>
      </c>
    </row>
    <row r="6" spans="2:5" ht="30" customHeight="1" x14ac:dyDescent="0.2">
      <c r="B6" s="22" t="s">
        <v>4</v>
      </c>
      <c r="C6" s="23">
        <f>Inkomsten[[#Totals],[Geraamd]]</f>
        <v>5700</v>
      </c>
      <c r="D6" s="35">
        <f>Inkomsten[[#Totals],[Werkelijk]]</f>
        <v>5500</v>
      </c>
      <c r="E6" s="24">
        <f>Inkomsten[[#Totals],[Variantie]]</f>
        <v>-200</v>
      </c>
    </row>
    <row r="7" spans="2:5" ht="30" customHeight="1" x14ac:dyDescent="0.2">
      <c r="B7" s="22" t="s">
        <v>5</v>
      </c>
      <c r="C7" s="23">
        <f>Uitgaven[[#Totals],[Geraamd]]</f>
        <v>3603</v>
      </c>
      <c r="D7" s="35">
        <f>Uitgaven[[#Totals],[Werkelijk]]</f>
        <v>3655</v>
      </c>
      <c r="E7" s="24">
        <f>Uitgaven[[#Totals],[Variantie]]</f>
        <v>-52</v>
      </c>
    </row>
    <row r="8" spans="2:5" ht="30" customHeight="1" x14ac:dyDescent="0.2">
      <c r="B8" s="18" t="s">
        <v>6</v>
      </c>
      <c r="C8" s="17">
        <f>C6-C7</f>
        <v>2097</v>
      </c>
      <c r="D8" s="16">
        <f>D6-D7</f>
        <v>1845</v>
      </c>
      <c r="E8" s="10">
        <f>Cashflow[[#Totals],[Werkelijk]]-Cashflow[[#Totals],[Geraamd]]</f>
        <v>-252</v>
      </c>
    </row>
  </sheetData>
  <dataValidations count="9">
    <dataValidation allowBlank="1" showInputMessage="1" showErrorMessage="1" prompt="Maak op dit werkblad een maandelijks gezinsbudget. Tabel Cashflow en budgetoverzicht Gegroepeerd kolomdiagram worden automatisch bijgewerkt uit werkbladen Maandelijkse inkomsten en Maandelijkse uitgaven" sqref="A1" xr:uid="{00000000-0002-0000-0000-000000000000}"/>
    <dataValidation allowBlank="1" showInputMessage="1" showErrorMessage="1" prompt="Voer in deze cel een maand in" sqref="B1" xr:uid="{00000000-0002-0000-0000-000001000000}"/>
    <dataValidation allowBlank="1" showInputMessage="1" showErrorMessage="1" prompt="Voer in deze cel een jaar in" sqref="B2" xr:uid="{00000000-0002-0000-0000-000002000000}"/>
    <dataValidation allowBlank="1" showInputMessage="1" showErrorMessage="1" prompt="De titel van dit werkblad staat in deze cel. Voer op het werkblad Maandelijkse inkomsten de maandelijkse inkomsten in en op het werkblad Maandelijkse uitgaven de maandelijkse uitgaven" sqref="B3" xr:uid="{00000000-0002-0000-0000-000003000000}"/>
    <dataValidation allowBlank="1" showInputMessage="1" showErrorMessage="1" prompt="Gegroepeerd kolomdiagram toont geraamde en werkelijke waarden voor Totale inkomsten, Totale uitgaven en Totaal cash" sqref="B4" xr:uid="{00000000-0002-0000-0000-000004000000}"/>
    <dataValidation allowBlank="1" showInputMessage="1" showErrorMessage="1" prompt="Totale inkomsten en Totale uitgaven worden automatisch bijgewerkt in deze kolom onder deze koptekst" sqref="B5" xr:uid="{00000000-0002-0000-0000-000005000000}"/>
    <dataValidation allowBlank="1" showInputMessage="1" showErrorMessage="1" prompt="Geraamd bedrag wordt automatisch bijgewerkt in deze kolom onder deze koptekst" sqref="C5" xr:uid="{00000000-0002-0000-0000-000006000000}"/>
    <dataValidation allowBlank="1" showInputMessage="1" showErrorMessage="1" prompt="Werkelijk bedrag wordt automatisch bijgewerkt in deze kolom onder deze koptekst" sqref="D5" xr:uid="{00000000-0002-0000-0000-000007000000}"/>
    <dataValidation allowBlank="1" showInputMessage="1" showErrorMessage="1" prompt="Variantie wordt automatisch berekend in deze kolom onder deze koptekst" sqref="E5" xr:uid="{00000000-0002-0000-0000-000008000000}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6" customWidth="1"/>
    <col min="2" max="2" width="37.25" style="6" customWidth="1"/>
    <col min="3" max="5" width="15.75" style="6" customWidth="1"/>
    <col min="6" max="6" width="2.625" style="6" customWidth="1"/>
    <col min="7" max="16384" width="9" style="6"/>
  </cols>
  <sheetData>
    <row r="1" spans="2:5" ht="30" customHeight="1" x14ac:dyDescent="0.2">
      <c r="B1" s="29" t="s">
        <v>10</v>
      </c>
      <c r="C1" s="30" t="s">
        <v>7</v>
      </c>
      <c r="D1" s="31" t="s">
        <v>8</v>
      </c>
      <c r="E1" s="32" t="s">
        <v>9</v>
      </c>
    </row>
    <row r="2" spans="2:5" ht="30" customHeight="1" x14ac:dyDescent="0.2">
      <c r="B2" s="33" t="s">
        <v>11</v>
      </c>
      <c r="C2" s="8">
        <v>4000</v>
      </c>
      <c r="D2" s="8">
        <v>4000</v>
      </c>
      <c r="E2" s="8">
        <f>Inkomsten[[#This Row],[Werkelijk]]-Inkomsten[[#This Row],[Geraamd]]</f>
        <v>0</v>
      </c>
    </row>
    <row r="3" spans="2:5" ht="30" customHeight="1" x14ac:dyDescent="0.2">
      <c r="B3" s="33" t="s">
        <v>12</v>
      </c>
      <c r="C3" s="8">
        <v>1400</v>
      </c>
      <c r="D3" s="8">
        <v>1500</v>
      </c>
      <c r="E3" s="8">
        <f>Inkomsten[[#This Row],[Werkelijk]]-Inkomsten[[#This Row],[Geraamd]]</f>
        <v>100</v>
      </c>
    </row>
    <row r="4" spans="2:5" ht="30" customHeight="1" x14ac:dyDescent="0.2">
      <c r="B4" s="33" t="s">
        <v>13</v>
      </c>
      <c r="C4" s="8">
        <v>300</v>
      </c>
      <c r="D4" s="8">
        <v>0</v>
      </c>
      <c r="E4" s="8">
        <f>Inkomsten[[#This Row],[Werkelijk]]-Inkomsten[[#This Row],[Geraamd]]</f>
        <v>-300</v>
      </c>
    </row>
    <row r="5" spans="2:5" ht="30" customHeight="1" x14ac:dyDescent="0.2">
      <c r="B5" s="33" t="s">
        <v>4</v>
      </c>
      <c r="C5" s="26">
        <f>SUBTOTAL(109,Inkomsten[Geraamd])</f>
        <v>5700</v>
      </c>
      <c r="D5" s="27">
        <f>SUBTOTAL(109,Inkomsten[Werkelijk])</f>
        <v>5500</v>
      </c>
      <c r="E5" s="28">
        <f>SUBTOTAL(109,Inkomsten[Variantie])</f>
        <v>-200</v>
      </c>
    </row>
  </sheetData>
  <dataValidations count="5">
    <dataValidation allowBlank="1" showInputMessage="1" showErrorMessage="1" prompt="Voer op dit werkblad de maandelijkse inkomsten in" sqref="A1" xr:uid="{00000000-0002-0000-0100-000000000000}"/>
    <dataValidation allowBlank="1" showInputMessage="1" showErrorMessage="1" prompt="Variantie wordt automatisch berekend in deze kolom onder deze koptekst" sqref="E1" xr:uid="{00000000-0002-0000-0100-000001000000}"/>
    <dataValidation allowBlank="1" showInputMessage="1" showErrorMessage="1" prompt="Voer in deze kolom onder deze koptekst de maandelijkse inkomsten in. Gebruik koptekstfilters om specifieke vermeldingen te zoeken" sqref="B1" xr:uid="{00000000-0002-0000-0100-000002000000}"/>
    <dataValidation allowBlank="1" showInputMessage="1" showErrorMessage="1" prompt="Voer in deze kolom onder deze koptekst de geraamde inkomsten in" sqref="C1" xr:uid="{00000000-0002-0000-0100-000003000000}"/>
    <dataValidation allowBlank="1" showInputMessage="1" showErrorMessage="1" prompt="Voer in deze kolom onder deze koptekst de werkelijke inkomsten in" sqref="D1" xr:uid="{00000000-0002-0000-0100-000004000000}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6" customWidth="1"/>
    <col min="2" max="2" width="37.25" style="6" customWidth="1"/>
    <col min="3" max="3" width="15.75" style="4" customWidth="1"/>
    <col min="4" max="4" width="15.75" style="7" customWidth="1"/>
    <col min="5" max="5" width="15.75" style="4" customWidth="1"/>
    <col min="6" max="6" width="2.625" style="6" customWidth="1"/>
    <col min="7" max="16384" width="9" style="6"/>
  </cols>
  <sheetData>
    <row r="1" spans="2:5" ht="30" customHeight="1" x14ac:dyDescent="0.2">
      <c r="B1" s="5" t="s">
        <v>14</v>
      </c>
      <c r="C1" s="12" t="s">
        <v>7</v>
      </c>
      <c r="D1" s="9" t="s">
        <v>8</v>
      </c>
      <c r="E1" s="13" t="s">
        <v>9</v>
      </c>
    </row>
    <row r="2" spans="2:5" ht="30" customHeight="1" x14ac:dyDescent="0.2">
      <c r="B2" s="22" t="s">
        <v>15</v>
      </c>
      <c r="C2" s="19">
        <v>1500</v>
      </c>
      <c r="D2" s="36">
        <v>1500</v>
      </c>
      <c r="E2" s="23">
        <f>Uitgaven[[#This Row],[Geraamd]]-Uitgaven[[#This Row],[Werkelijk]]</f>
        <v>0</v>
      </c>
    </row>
    <row r="3" spans="2:5" ht="30" customHeight="1" x14ac:dyDescent="0.2">
      <c r="B3" s="22" t="s">
        <v>16</v>
      </c>
      <c r="C3" s="19">
        <v>250</v>
      </c>
      <c r="D3" s="36">
        <v>280</v>
      </c>
      <c r="E3" s="23">
        <f>Uitgaven[[#This Row],[Geraamd]]-Uitgaven[[#This Row],[Werkelijk]]</f>
        <v>-30</v>
      </c>
    </row>
    <row r="4" spans="2:5" ht="30" customHeight="1" x14ac:dyDescent="0.2">
      <c r="B4" s="22" t="s">
        <v>17</v>
      </c>
      <c r="C4" s="19">
        <v>38</v>
      </c>
      <c r="D4" s="36">
        <v>38</v>
      </c>
      <c r="E4" s="23">
        <f>Uitgaven[[#This Row],[Geraamd]]-Uitgaven[[#This Row],[Werkelijk]]</f>
        <v>0</v>
      </c>
    </row>
    <row r="5" spans="2:5" ht="30" customHeight="1" x14ac:dyDescent="0.2">
      <c r="B5" s="22" t="s">
        <v>18</v>
      </c>
      <c r="C5" s="19">
        <v>65</v>
      </c>
      <c r="D5" s="36">
        <v>78</v>
      </c>
      <c r="E5" s="23">
        <f>Uitgaven[[#This Row],[Geraamd]]-Uitgaven[[#This Row],[Werkelijk]]</f>
        <v>-13</v>
      </c>
    </row>
    <row r="6" spans="2:5" ht="30" customHeight="1" x14ac:dyDescent="0.2">
      <c r="B6" s="22" t="s">
        <v>19</v>
      </c>
      <c r="C6" s="19">
        <v>25</v>
      </c>
      <c r="D6" s="36">
        <v>21</v>
      </c>
      <c r="E6" s="23">
        <f>Uitgaven[[#This Row],[Geraamd]]-Uitgaven[[#This Row],[Werkelijk]]</f>
        <v>4</v>
      </c>
    </row>
    <row r="7" spans="2:5" ht="30" customHeight="1" x14ac:dyDescent="0.2">
      <c r="B7" s="22" t="s">
        <v>20</v>
      </c>
      <c r="C7" s="19">
        <v>75</v>
      </c>
      <c r="D7" s="36">
        <v>83</v>
      </c>
      <c r="E7" s="23">
        <f>Uitgaven[[#This Row],[Geraamd]]-Uitgaven[[#This Row],[Werkelijk]]</f>
        <v>-8</v>
      </c>
    </row>
    <row r="8" spans="2:5" ht="30" customHeight="1" x14ac:dyDescent="0.2">
      <c r="B8" s="22" t="s">
        <v>21</v>
      </c>
      <c r="C8" s="19">
        <v>60</v>
      </c>
      <c r="D8" s="36">
        <v>60</v>
      </c>
      <c r="E8" s="23">
        <f>Uitgaven[[#This Row],[Geraamd]]-Uitgaven[[#This Row],[Werkelijk]]</f>
        <v>0</v>
      </c>
    </row>
    <row r="9" spans="2:5" ht="30" customHeight="1" x14ac:dyDescent="0.2">
      <c r="B9" s="22" t="s">
        <v>22</v>
      </c>
      <c r="C9" s="19">
        <v>0</v>
      </c>
      <c r="D9" s="36">
        <v>60</v>
      </c>
      <c r="E9" s="23">
        <f>Uitgaven[[#This Row],[Geraamd]]-Uitgaven[[#This Row],[Werkelijk]]</f>
        <v>-60</v>
      </c>
    </row>
    <row r="10" spans="2:5" ht="30" customHeight="1" x14ac:dyDescent="0.2">
      <c r="B10" s="22" t="s">
        <v>23</v>
      </c>
      <c r="C10" s="19">
        <v>180</v>
      </c>
      <c r="D10" s="36">
        <v>150</v>
      </c>
      <c r="E10" s="23">
        <f>Uitgaven[[#This Row],[Geraamd]]-Uitgaven[[#This Row],[Werkelijk]]</f>
        <v>30</v>
      </c>
    </row>
    <row r="11" spans="2:5" ht="30" customHeight="1" x14ac:dyDescent="0.2">
      <c r="B11" s="22" t="s">
        <v>24</v>
      </c>
      <c r="C11" s="19">
        <v>250</v>
      </c>
      <c r="D11" s="36">
        <v>250</v>
      </c>
      <c r="E11" s="23">
        <f>Uitgaven[[#This Row],[Geraamd]]-Uitgaven[[#This Row],[Werkelijk]]</f>
        <v>0</v>
      </c>
    </row>
    <row r="12" spans="2:5" ht="30" customHeight="1" x14ac:dyDescent="0.2">
      <c r="B12" s="22" t="s">
        <v>25</v>
      </c>
      <c r="C12" s="19">
        <v>75</v>
      </c>
      <c r="D12" s="36">
        <v>80</v>
      </c>
      <c r="E12" s="23">
        <f>Uitgaven[[#This Row],[Geraamd]]-Uitgaven[[#This Row],[Werkelijk]]</f>
        <v>-5</v>
      </c>
    </row>
    <row r="13" spans="2:5" ht="30" customHeight="1" x14ac:dyDescent="0.2">
      <c r="B13" s="22" t="s">
        <v>26</v>
      </c>
      <c r="C13" s="19">
        <v>280</v>
      </c>
      <c r="D13" s="36">
        <v>260</v>
      </c>
      <c r="E13" s="23">
        <f>Uitgaven[[#This Row],[Geraamd]]-Uitgaven[[#This Row],[Werkelijk]]</f>
        <v>20</v>
      </c>
    </row>
    <row r="14" spans="2:5" ht="30" customHeight="1" x14ac:dyDescent="0.2">
      <c r="B14" s="22" t="s">
        <v>27</v>
      </c>
      <c r="C14" s="19">
        <v>75</v>
      </c>
      <c r="D14" s="36">
        <v>65</v>
      </c>
      <c r="E14" s="23">
        <f>Uitgaven[[#This Row],[Geraamd]]-Uitgaven[[#This Row],[Werkelijk]]</f>
        <v>10</v>
      </c>
    </row>
    <row r="15" spans="2:5" ht="30" customHeight="1" x14ac:dyDescent="0.2">
      <c r="B15" s="22" t="s">
        <v>28</v>
      </c>
      <c r="C15" s="19">
        <v>255</v>
      </c>
      <c r="D15" s="36">
        <v>255</v>
      </c>
      <c r="E15" s="23">
        <f>Uitgaven[[#This Row],[Geraamd]]-Uitgaven[[#This Row],[Werkelijk]]</f>
        <v>0</v>
      </c>
    </row>
    <row r="16" spans="2:5" ht="30" customHeight="1" x14ac:dyDescent="0.2">
      <c r="B16" s="22" t="s">
        <v>29</v>
      </c>
      <c r="C16" s="19">
        <v>100</v>
      </c>
      <c r="D16" s="36">
        <v>100</v>
      </c>
      <c r="E16" s="23">
        <f>Uitgaven[[#This Row],[Geraamd]]-Uitgaven[[#This Row],[Werkelijk]]</f>
        <v>0</v>
      </c>
    </row>
    <row r="17" spans="2:5" ht="30" customHeight="1" x14ac:dyDescent="0.2">
      <c r="B17" s="22" t="s">
        <v>30</v>
      </c>
      <c r="C17" s="19">
        <v>0</v>
      </c>
      <c r="D17" s="36">
        <v>0</v>
      </c>
      <c r="E17" s="23">
        <f>Uitgaven[[#This Row],[Geraamd]]-Uitgaven[[#This Row],[Werkelijk]]</f>
        <v>0</v>
      </c>
    </row>
    <row r="18" spans="2:5" ht="30" customHeight="1" x14ac:dyDescent="0.2">
      <c r="B18" s="22" t="s">
        <v>31</v>
      </c>
      <c r="C18" s="19">
        <v>0</v>
      </c>
      <c r="D18" s="36">
        <v>0</v>
      </c>
      <c r="E18" s="23">
        <f>Uitgaven[[#This Row],[Geraamd]]-Uitgaven[[#This Row],[Werkelijk]]</f>
        <v>0</v>
      </c>
    </row>
    <row r="19" spans="2:5" ht="30" customHeight="1" x14ac:dyDescent="0.2">
      <c r="B19" s="22" t="s">
        <v>32</v>
      </c>
      <c r="C19" s="19">
        <v>150</v>
      </c>
      <c r="D19" s="36">
        <v>150</v>
      </c>
      <c r="E19" s="23">
        <f>Uitgaven[[#This Row],[Geraamd]]-Uitgaven[[#This Row],[Werkelijk]]</f>
        <v>0</v>
      </c>
    </row>
    <row r="20" spans="2:5" ht="30" customHeight="1" x14ac:dyDescent="0.2">
      <c r="B20" s="22" t="s">
        <v>33</v>
      </c>
      <c r="C20" s="19">
        <v>225</v>
      </c>
      <c r="D20" s="36">
        <v>225</v>
      </c>
      <c r="E20" s="23">
        <f>Uitgaven[[#This Row],[Geraamd]]-Uitgaven[[#This Row],[Werkelijk]]</f>
        <v>0</v>
      </c>
    </row>
    <row r="21" spans="2:5" ht="30" customHeight="1" x14ac:dyDescent="0.2">
      <c r="B21" s="22" t="s">
        <v>34</v>
      </c>
      <c r="C21" s="19">
        <v>0</v>
      </c>
      <c r="D21" s="36">
        <v>0</v>
      </c>
      <c r="E21" s="23">
        <f>Uitgaven[[#This Row],[Geraamd]]-Uitgaven[[#This Row],[Werkelijk]]</f>
        <v>0</v>
      </c>
    </row>
    <row r="22" spans="2:5" ht="30" customHeight="1" x14ac:dyDescent="0.2">
      <c r="B22" s="22" t="s">
        <v>5</v>
      </c>
      <c r="C22" s="25">
        <f>SUBTOTAL(109,Uitgaven[Geraamd])</f>
        <v>3603</v>
      </c>
      <c r="D22" s="34">
        <f>SUBTOTAL(109,Uitgaven[Werkelijk])</f>
        <v>3655</v>
      </c>
      <c r="E22" s="10">
        <f>SUBTOTAL(109,Uitgaven[Variantie])</f>
        <v>-52</v>
      </c>
    </row>
  </sheetData>
  <dataValidations count="5">
    <dataValidation allowBlank="1" showInputMessage="1" showErrorMessage="1" prompt="Voer in deze kolom onder deze koptekst de maandelijkse uitgaven in. Gebruik koptekstfilters om specifieke vermeldingen te zoeken" sqref="B1" xr:uid="{00000000-0002-0000-0200-000000000000}"/>
    <dataValidation allowBlank="1" showInputMessage="1" showErrorMessage="1" prompt="Voer in deze kolom onder deze koptekst de geraamde uitgaven in" sqref="C1" xr:uid="{00000000-0002-0000-0200-000001000000}"/>
    <dataValidation allowBlank="1" showInputMessage="1" showErrorMessage="1" prompt="Voer in deze kolom onder deze koptekst de werkelijke uitgaven in" sqref="D1" xr:uid="{00000000-0002-0000-0200-000002000000}"/>
    <dataValidation allowBlank="1" showInputMessage="1" showErrorMessage="1" prompt="Variantie wordt automatisch berekend in deze kolom onder deze koptekst" sqref="E1" xr:uid="{00000000-0002-0000-0200-000003000000}"/>
    <dataValidation allowBlank="1" showInputMessage="1" showErrorMessage="1" prompt="Voer op dit werkblad de maandelijkse uitgaven in" sqref="A1" xr:uid="{00000000-0002-0000-0200-000004000000}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TM00000075</ap:Template>
  <ap:DocSecurity>0</ap:DocSecurity>
  <ap:ScaleCrop>false</ap:ScaleCrop>
  <ap:HeadingPairs>
    <vt:vector baseType="variant" size="4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ap:HeadingPairs>
  <ap:TitlesOfParts>
    <vt:vector baseType="lpstr" size="9">
      <vt:lpstr>Cashflow</vt:lpstr>
      <vt:lpstr>Maandelijkse inkomsten</vt:lpstr>
      <vt:lpstr>Maandelijkse uitgaven</vt:lpstr>
      <vt:lpstr>Cashflow!Afdruktitels</vt:lpstr>
      <vt:lpstr>'Maandelijkse inkomsten'!Afdruktitels</vt:lpstr>
      <vt:lpstr>'Maandelijkse uitgaven'!Afdruktitels</vt:lpstr>
      <vt:lpstr>Title1</vt:lpstr>
      <vt:lpstr>Title2</vt:lpstr>
      <vt:lpstr>Title3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2017-02-16T06:35:50Z</dcterms:created>
  <dcterms:modified xsi:type="dcterms:W3CDTF">2017-05-18T14:09:48Z</dcterms:modified>
</cp:coreProperties>
</file>