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jpeg" ContentType="image/jpe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1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drawings/drawing22.xml" ContentType="application/vnd.openxmlformats-officedocument.drawing+xml"/>
  <Override PartName="/xl/charts/chart11.xml" ContentType="application/vnd.openxmlformats-officedocument.drawingml.char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5"/>
  <workbookPr filterPrivacy="1" codeName="ThisWorkbook"/>
  <xr:revisionPtr revIDLastSave="0" documentId="13_ncr:1_{32CD8F25-F4AA-49AB-A5E6-279A0EB4E00B}" xr6:coauthVersionLast="47" xr6:coauthVersionMax="47" xr10:uidLastSave="{00000000-0000-0000-0000-000000000000}"/>
  <bookViews>
    <workbookView xWindow="-120" yWindow="-120" windowWidth="28860" windowHeight="16065" xr2:uid="{00000000-000D-0000-FFFF-FFFF00000000}"/>
  </bookViews>
  <sheets>
    <sheet name="Piedāvājuma veidlapa" sheetId="1" r:id="rId1"/>
    <sheet name="Diagrammas dati" sheetId="4" state="hidden" r:id="rId2"/>
    <sheet name="Izmaksu sadalījums" sheetId="2" r:id="rId3"/>
    <sheet name="Piedāvāto izmaksu kopsavilkums" sheetId="3" r:id="rId4"/>
  </sheets>
  <definedNames>
    <definedName name="ColumnTitle2">BidItems[[#Headers],[Skaits]]</definedName>
    <definedName name="ColumnTitleRegion1..B11.1">'Piedāvājuma veidlapa'!$B$10</definedName>
    <definedName name="ColumnTitleRegion2..B13.1">'Piedāvājuma veidlapa'!$B$12</definedName>
    <definedName name="ColumnTitleRegion3..B15.1">'Piedāvājuma veidlapa'!$B$14</definedName>
    <definedName name="ColumnTitleRegion4..B19.1">'Piedāvājuma veidlapa'!$B$18</definedName>
    <definedName name="_xlnm.Print_Titles" localSheetId="2">'Izmaksu sadalījums'!$3:$3</definedName>
    <definedName name="Nodoklis">'Izmaksu sadalījums'!$E$13</definedName>
    <definedName name="Nodokļulikme">'Izmaksu sadalījums'!$E$12</definedName>
    <definedName name="RowTitleRegion1..C9">'Piedāvājuma veidlapa'!$B$3</definedName>
    <definedName name="RowTitleRegion1..E14">'Izmaksu sadalījums'!$D$12</definedName>
    <definedName name="RowTitleRegion2..F9">'Piedāvājuma veidlapa'!$E$3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4" i="2" l="1"/>
  <c r="E13" i="2"/>
  <c r="C7" i="4"/>
  <c r="C3" i="4"/>
  <c r="B4" i="4"/>
  <c r="C6" i="4"/>
  <c r="B7" i="4"/>
  <c r="B3" i="4"/>
  <c r="C5" i="4"/>
  <c r="B6" i="4"/>
  <c r="C4" i="4"/>
  <c r="B5" i="4"/>
</calcChain>
</file>

<file path=xl/sharedStrings.xml><?xml version="1.0" encoding="utf-8"?>
<sst xmlns="http://schemas.openxmlformats.org/spreadsheetml/2006/main" count="66" uniqueCount="58">
  <si>
    <t>Būvniecības pieteikuma pieteikums</t>
  </si>
  <si>
    <t>Īpašnieka informācija</t>
  </si>
  <si>
    <t>Vārds, uzvārds</t>
  </si>
  <si>
    <t>Adrese</t>
  </si>
  <si>
    <t>Pilsēta, pasta indekss</t>
  </si>
  <si>
    <t>Tālrunis</t>
  </si>
  <si>
    <t>E-pastā</t>
  </si>
  <si>
    <t>Projekta nosaukums</t>
  </si>
  <si>
    <t>Darba apjoms</t>
  </si>
  <si>
    <t>Nav iekļauts</t>
  </si>
  <si>
    <t>Projekta informācija par to, kas nav iekļauts, tiek norādīta šeit. Ierakstiet visu, kas nav iekļauts piedāvājumā. 
Parauga teksts: Margas netiks uzstādītas. Zemi sagatavo īpašnieks. Kāpnes krāso īpašnieks.</t>
  </si>
  <si>
    <t>Uzņēmuma piedāvājums</t>
  </si>
  <si>
    <t>Šeit jānorāda uzņēmuma piedāvājums. Ierakstiet kopējo piedāvājuma aprakstu, norādot, kas piedāvā veikt darbus, plānoto pabeigšanas datumu un piedāvājuma summu.
Parauga teksts: Mēs, uzņēmuma nosaukums, piedāvājam veikt augstāk norādīto darbu apjomu līdz pabeigšanas datumam par kopējo summu.</t>
  </si>
  <si>
    <t>Iesniedza (uzņēmuma pārstāvis)</t>
  </si>
  <si>
    <t>Īpašnieka apstiprinājums</t>
  </si>
  <si>
    <t>Īpašnieka apstiprinājums jānorāda šeit. Ierakstiet īpašnieka vārdu apstiprinājuma apliecinājumā, kura ir norādīts pabeigšanas datums un kopsumma, kas minēta uzņēmuma piedāvājumā. 
Parauga teksts: Es, īpašnieka vārds, uzvārds, pieņemu augstāk norādīto darbu apjomu, kas tiks pabeigts līdz norādītajam pabeigšanas datumam par norādīto summu.</t>
  </si>
  <si>
    <t>Iesniedza (mājas īpašnieks vai tā pilnvarotais pārstāvis)</t>
  </si>
  <si>
    <t>Šajā šūnā ievadiet īpašnieka vārdu, uzvārdu</t>
  </si>
  <si>
    <t>Šajā šūnā ievadiet īpašnieka adresi</t>
  </si>
  <si>
    <t>Šajā šūnā ievadiet īpašnieka pilsētu, novadu un pasta indeksu</t>
  </si>
  <si>
    <t>Šajā šūnā ievadiet īpašnieka tālruņa numuru</t>
  </si>
  <si>
    <t>Šajā šūnā ievadiet īpašnieka e-pasta adresi</t>
  </si>
  <si>
    <t>Šajā šūnā ievadiet projekta nosaukumu</t>
  </si>
  <si>
    <t>Informācija par darbuzņēmēju</t>
  </si>
  <si>
    <t>Uzņēmums</t>
  </si>
  <si>
    <t>Pabeigšanas datums</t>
  </si>
  <si>
    <t>Datums</t>
  </si>
  <si>
    <t>Šajā šūnā ievadiet uzņēmuma nosaukumu</t>
  </si>
  <si>
    <t>Šajā šūnā ievadiet darbuzņēmēja nosaukumu</t>
  </si>
  <si>
    <t>Šajā šūnā ievadiet darbuzņēmēja adresi</t>
  </si>
  <si>
    <t>Šajā šūnā ievadiet darbuzņēmēja pilsētu, novadu un pasta indeksu</t>
  </si>
  <si>
    <t>Šajā šūnā ievadiet darbuzņēmēja tālruņa numuru</t>
  </si>
  <si>
    <t xml:space="preserve">Šajā šūnā ievadiet darbuzņēmēja e-pasta adresi </t>
  </si>
  <si>
    <t>Ievadiet pabeigšanas datumu šajā šūnā</t>
  </si>
  <si>
    <t>Kopā</t>
  </si>
  <si>
    <t>Izmaksu sadalījums</t>
  </si>
  <si>
    <t>Materiālu un izmaksu saraksts</t>
  </si>
  <si>
    <t>Skaits</t>
  </si>
  <si>
    <t>Apraksts</t>
  </si>
  <si>
    <t>2x8x10 kokmateriāli</t>
  </si>
  <si>
    <t>2x4x10 kokmateriāli</t>
  </si>
  <si>
    <t>Savienojumu skavas</t>
  </si>
  <si>
    <t>Skrūvju kaste, 5 cm</t>
  </si>
  <si>
    <t>Naglu kaste, 7,5 cm</t>
  </si>
  <si>
    <t>Cimdu pāris, ādas</t>
  </si>
  <si>
    <t>Darba izmaksas</t>
  </si>
  <si>
    <t>Izmaksas</t>
  </si>
  <si>
    <t>Starpsumma</t>
  </si>
  <si>
    <t>Nodokļu likme</t>
  </si>
  <si>
    <t>Nodoklis</t>
  </si>
  <si>
    <t>Kopsumma</t>
  </si>
  <si>
    <t xml:space="preserve"> </t>
  </si>
  <si>
    <t>Piedāvājuma izmaksu kopsavilkums</t>
  </si>
  <si>
    <t>Materiālu un izmaksu sadalījums</t>
  </si>
  <si>
    <t>Apļa diagramma, kas parāda 5 lielākās izmaksas par materiālu. Dati ir balstīti piedāvājuma vienumu sarakstā, izmaksu sadalījuma darblapā</t>
  </si>
  <si>
    <t>Piezīmes</t>
  </si>
  <si>
    <t>Ievadiet piezīmes šajā šūnā.</t>
  </si>
  <si>
    <t>Projekta darba tvēruma apraksts ir šeit. Ierakstiet visas specifikācijas, kuras vēlaties norādīt. 
Parauga teksts: Šis būs lielu kāpņu būvniecības projekta paraugs. Mēs izmantosim 2x4 un 2x8 dēļus, kā arī skavas, lai izveidotu rāmi. Pakāpieni tiks izgriezti no 2x4 materiāla. Tiks izmantotas vismaz 5 cm garas skrūves. Naglām jābūt vismaz 7,5 cm garām. Plānotā minimālā slodze ir 225 kg uz pakāpienu. Kāpnēm ir jābūt vienā līmenī ar māju. Pie mājas ir jābūt piestiprinātam stiprinājuma dēlim. Darbu izpildītājam ir jāveic tīrīšanas darbi.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</si>
</sst>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lt;=9999999]###\-####;\(###\)\ ###\-####"/>
    <numFmt numFmtId="166" formatCode=";;;"/>
    <numFmt numFmtId="167" formatCode="#,##0.00\ [$EUR];\-#,##0.00\ [$EUR]"/>
    <numFmt numFmtId="170" formatCode="0_ ;\-0\ "/>
    <numFmt numFmtId="171" formatCode="#,##0_ ;\-#,##0\ "/>
  </numFmts>
  <fonts count="14"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2">
    <xf numFmtId="0" fontId="0" fillId="0" borderId="0">
      <alignment horizontal="left" wrapText="1"/>
    </xf>
    <xf numFmtId="0" fontId="3" fillId="0" borderId="2" applyNumberFormat="0" applyFill="0" applyProtection="0">
      <alignment vertical="center"/>
    </xf>
    <xf numFmtId="0" fontId="6" fillId="0" borderId="0" applyNumberFormat="0" applyFill="0" applyBorder="0" applyProtection="0"/>
    <xf numFmtId="0" fontId="11" fillId="0" borderId="2">
      <alignment horizontal="left"/>
    </xf>
    <xf numFmtId="0" fontId="9" fillId="0" borderId="3">
      <alignment horizontal="left"/>
    </xf>
    <xf numFmtId="0" fontId="8" fillId="0" borderId="0" applyNumberFormat="0" applyFill="0" applyBorder="0" applyAlignment="0" applyProtection="0"/>
    <xf numFmtId="0" fontId="8" fillId="0" borderId="0" applyNumberFormat="0" applyFill="0" applyBorder="0" applyAlignment="0" applyProtection="0"/>
    <xf numFmtId="171" fontId="8" fillId="0" borderId="0" applyFont="0" applyFill="0" applyBorder="0" applyProtection="0">
      <alignment horizontal="left"/>
    </xf>
    <xf numFmtId="164" fontId="8" fillId="0" borderId="0" applyFont="0" applyFill="0" applyBorder="0" applyAlignment="0" applyProtection="0"/>
    <xf numFmtId="167" fontId="8" fillId="0" borderId="0" applyFont="0" applyFill="0" applyBorder="0" applyProtection="0">
      <alignment horizontal="right"/>
    </xf>
    <xf numFmtId="167" fontId="7" fillId="2" borderId="1" applyAlignment="0" applyProtection="0"/>
    <xf numFmtId="10" fontId="8" fillId="0" borderId="0" applyFont="0" applyFill="0" applyBorder="0" applyProtection="0">
      <alignment horizontal="right"/>
    </xf>
    <xf numFmtId="0" fontId="8" fillId="0" borderId="0" applyNumberFormat="0" applyFont="0" applyFill="0" applyBorder="0">
      <alignment horizontal="right" wrapText="1" indent="1"/>
    </xf>
    <xf numFmtId="0" fontId="8" fillId="0" borderId="0">
      <alignment horizontal="left" vertical="top" wrapText="1"/>
    </xf>
    <xf numFmtId="0" fontId="7" fillId="0" borderId="0">
      <alignment horizontal="right" indent="1"/>
    </xf>
    <xf numFmtId="165" fontId="8" fillId="0" borderId="0" applyFont="0" applyFill="0" applyBorder="0" applyAlignment="0">
      <alignment horizontal="left" wrapText="1"/>
    </xf>
    <xf numFmtId="14" fontId="8" fillId="0" borderId="0" applyFont="0" applyFill="0" applyBorder="0" applyAlignment="0">
      <alignment horizontal="left" wrapText="1"/>
    </xf>
    <xf numFmtId="0" fontId="10" fillId="0" borderId="1" applyNumberFormat="0" applyFont="0" applyFill="0" applyAlignment="0" applyProtection="0"/>
    <xf numFmtId="0" fontId="12" fillId="0" borderId="0" applyNumberFormat="0" applyFill="0" applyBorder="0" applyAlignment="0" applyProtection="0"/>
    <xf numFmtId="0" fontId="8" fillId="0" borderId="5" applyNumberFormat="0" applyProtection="0">
      <alignment vertical="top" wrapText="1"/>
    </xf>
    <xf numFmtId="0" fontId="8" fillId="0" borderId="0">
      <alignment horizontal="right" indent="1"/>
    </xf>
    <xf numFmtId="0" fontId="2" fillId="0" borderId="0">
      <alignment horizontal="left" vertical="center" wrapText="1"/>
    </xf>
  </cellStyleXfs>
  <cellXfs count="37">
    <xf numFmtId="0" fontId="0" fillId="0" borderId="0" xfId="0">
      <alignment horizontal="left" wrapText="1"/>
    </xf>
    <xf numFmtId="0" fontId="4" fillId="0" borderId="0" xfId="0" applyFont="1">
      <alignment horizontal="left" wrapText="1"/>
    </xf>
    <xf numFmtId="0" fontId="0" fillId="0" borderId="0" xfId="0" applyAlignment="1">
      <alignment horizontal="left"/>
    </xf>
    <xf numFmtId="0" fontId="5" fillId="0" borderId="0" xfId="0" applyFont="1" applyAlignment="1">
      <alignment horizontal="left"/>
    </xf>
    <xf numFmtId="0" fontId="3" fillId="0" borderId="2" xfId="1">
      <alignment vertical="center"/>
    </xf>
    <xf numFmtId="10" fontId="0" fillId="0" borderId="0" xfId="11" applyFont="1">
      <alignment horizontal="right"/>
    </xf>
    <xf numFmtId="0" fontId="7" fillId="0" borderId="0" xfId="14">
      <alignment horizontal="right" indent="1"/>
    </xf>
    <xf numFmtId="167" fontId="7" fillId="2" borderId="1" xfId="10" applyAlignment="1">
      <alignment horizontal="right"/>
    </xf>
    <xf numFmtId="0" fontId="11" fillId="0" borderId="2" xfId="3">
      <alignment horizontal="left"/>
    </xf>
    <xf numFmtId="0" fontId="0" fillId="0" borderId="1" xfId="17" applyFont="1" applyAlignment="1">
      <alignment horizontal="left" wrapText="1"/>
    </xf>
    <xf numFmtId="165" fontId="0" fillId="0" borderId="1" xfId="17" applyNumberFormat="1" applyFont="1" applyAlignment="1">
      <alignment horizontal="left" wrapText="1"/>
    </xf>
    <xf numFmtId="0" fontId="0" fillId="0" borderId="1" xfId="17" applyFont="1" applyFill="1" applyAlignment="1">
      <alignment horizontal="left" wrapText="1"/>
    </xf>
    <xf numFmtId="0" fontId="0" fillId="0" borderId="0" xfId="0" applyAlignment="1">
      <alignment horizontal="right" wrapText="1" indent="1"/>
    </xf>
    <xf numFmtId="0" fontId="8" fillId="0" borderId="5" xfId="19">
      <alignment vertical="top" wrapText="1"/>
    </xf>
    <xf numFmtId="14" fontId="0" fillId="0" borderId="1" xfId="17" applyNumberFormat="1" applyFont="1" applyAlignment="1">
      <alignment horizontal="left" wrapText="1"/>
    </xf>
    <xf numFmtId="0" fontId="12" fillId="0" borderId="0" xfId="18"/>
    <xf numFmtId="0" fontId="8" fillId="0" borderId="0" xfId="20">
      <alignment horizontal="right" indent="1"/>
    </xf>
    <xf numFmtId="0" fontId="13" fillId="0" borderId="0" xfId="0" applyFont="1">
      <alignment horizontal="left" wrapText="1"/>
    </xf>
    <xf numFmtId="166" fontId="1" fillId="0" borderId="0" xfId="0" applyNumberFormat="1" applyFont="1">
      <alignment horizontal="left" wrapText="1"/>
    </xf>
    <xf numFmtId="0" fontId="6" fillId="0" borderId="0" xfId="2"/>
    <xf numFmtId="0" fontId="6" fillId="0" borderId="4" xfId="2" applyBorder="1"/>
    <xf numFmtId="166" fontId="1" fillId="0" borderId="0" xfId="21" applyNumberFormat="1" applyFont="1" applyAlignment="1">
      <alignment horizontal="left" vertical="center"/>
    </xf>
    <xf numFmtId="167" fontId="0" fillId="0" borderId="0" xfId="9" applyFont="1" applyFill="1" applyBorder="1">
      <alignment horizontal="right"/>
    </xf>
    <xf numFmtId="167" fontId="0" fillId="0" borderId="0" xfId="0" applyNumberFormat="1" applyAlignment="1">
      <alignment horizontal="right"/>
    </xf>
    <xf numFmtId="0" fontId="0" fillId="0" borderId="1" xfId="0" applyBorder="1" applyAlignment="1">
      <alignment horizontal="center"/>
    </xf>
    <xf numFmtId="0" fontId="9" fillId="0" borderId="3" xfId="4">
      <alignment horizontal="left"/>
    </xf>
    <xf numFmtId="14" fontId="0" fillId="0" borderId="1" xfId="16" applyFont="1" applyBorder="1">
      <alignment horizontal="left" wrapText="1"/>
    </xf>
    <xf numFmtId="0" fontId="3" fillId="0" borderId="2" xfId="1">
      <alignment vertical="center"/>
    </xf>
    <xf numFmtId="0" fontId="0" fillId="0" borderId="0" xfId="13" applyFont="1">
      <alignment horizontal="left" vertical="top" wrapText="1"/>
    </xf>
    <xf numFmtId="0" fontId="8" fillId="0" borderId="0" xfId="13">
      <alignment horizontal="left" vertical="top" wrapText="1"/>
    </xf>
    <xf numFmtId="0" fontId="0" fillId="0" borderId="4" xfId="13" applyFont="1" applyBorder="1">
      <alignment horizontal="left" vertical="top" wrapText="1"/>
    </xf>
    <xf numFmtId="0" fontId="6" fillId="0" borderId="0" xfId="2"/>
    <xf numFmtId="0" fontId="0" fillId="0" borderId="0" xfId="0">
      <alignment horizontal="left" wrapText="1"/>
    </xf>
    <xf numFmtId="0" fontId="0" fillId="0" borderId="1" xfId="17" applyFont="1" applyAlignment="1">
      <alignment horizontal="left" wrapText="1"/>
    </xf>
    <xf numFmtId="0" fontId="0" fillId="0" borderId="1" xfId="0" applyBorder="1">
      <alignment horizontal="left" wrapText="1"/>
    </xf>
    <xf numFmtId="0" fontId="6" fillId="0" borderId="4" xfId="2" applyBorder="1"/>
    <xf numFmtId="170" fontId="0" fillId="0" borderId="0" xfId="7" applyNumberFormat="1" applyFont="1" applyFill="1" applyBorder="1">
      <alignment horizontal="left"/>
    </xf>
  </cellXfs>
  <cellStyles count="22">
    <cellStyle name="Brīdinājuma teksts" xfId="12" builtinId="11" customBuiltin="1"/>
    <cellStyle name="Datums" xfId="16" xr:uid="{00000000-0005-0000-0000-000004000000}"/>
    <cellStyle name="Hipersaite" xfId="5" builtinId="8" customBuiltin="1"/>
    <cellStyle name="Ievade" xfId="17" builtinId="20" customBuiltin="1"/>
    <cellStyle name="Izmantota hipersaite" xfId="6" builtinId="9" customBuiltin="1"/>
    <cellStyle name="Komats" xfId="7" builtinId="3" customBuiltin="1"/>
    <cellStyle name="Komats [0]" xfId="8" builtinId="6" customBuiltin="1"/>
    <cellStyle name="Kopsumma" xfId="14" builtinId="25" customBuiltin="1"/>
    <cellStyle name="Nodokļu likmes etiķete" xfId="20" xr:uid="{00000000-0005-0000-0000-000011000000}"/>
    <cellStyle name="Nosaukums" xfId="1" builtinId="15" customBuiltin="1"/>
    <cellStyle name="Parasts" xfId="0" builtinId="0" customBuiltin="1"/>
    <cellStyle name="Paskaidrojošs teksts" xfId="13" builtinId="53" customBuiltin="1"/>
    <cellStyle name="Piezīme" xfId="19" builtinId="10" customBuiltin="1"/>
    <cellStyle name="Procenti" xfId="11" builtinId="5" customBuiltin="1"/>
    <cellStyle name="Tālrunis" xfId="15" xr:uid="{00000000-0005-0000-0000-000010000000}"/>
    <cellStyle name="Valūta" xfId="9" builtinId="4" customBuiltin="1"/>
    <cellStyle name="Valūta [0]" xfId="10" builtinId="7" customBuiltin="1"/>
    <cellStyle name="Virsraksts 1" xfId="2" builtinId="16" customBuiltin="1"/>
    <cellStyle name="Virsraksts 2" xfId="3" builtinId="17" customBuiltin="1"/>
    <cellStyle name="Virsraksts 3" xfId="4" builtinId="18" customBuiltin="1"/>
    <cellStyle name="Virsraksts 4" xfId="18" builtinId="19"/>
    <cellStyle name="z Slēptais teksts" xfId="21" xr:uid="{94107ABC-3EC0-41F4-83DF-FAAE91D4E678}"/>
  </cellStyles>
  <dxfs count="22">
    <dxf>
      <numFmt numFmtId="170" formatCode="0_ ;\-0\ "/>
    </dxf>
    <dxf>
      <font>
        <b val="0"/>
        <i val="0"/>
        <strike val="0"/>
        <condense val="0"/>
        <extend val="0"/>
        <outline val="0"/>
        <shadow val="0"/>
        <u val="none"/>
        <vertAlign val="baseline"/>
        <sz val="11"/>
        <color rgb="FFFF0000"/>
        <name val="Arial"/>
        <family val="2"/>
        <scheme val="minor"/>
      </font>
    </dxf>
    <dxf>
      <font>
        <strike val="0"/>
        <outline val="0"/>
        <shadow val="0"/>
        <u val="none"/>
        <vertAlign val="baseline"/>
        <sz val="11"/>
        <color rgb="FFFF0000"/>
        <name val="Arial"/>
        <family val="2"/>
        <scheme val="minor"/>
      </font>
    </dxf>
    <dxf>
      <font>
        <b val="0"/>
        <i val="0"/>
        <strike val="0"/>
        <condense val="0"/>
        <extend val="0"/>
        <outline val="0"/>
        <shadow val="0"/>
        <u val="none"/>
        <vertAlign val="baseline"/>
        <sz val="11"/>
        <color theme="1" tint="0.34998626667073579"/>
        <name val="Arial"/>
        <family val="2"/>
        <scheme val="minor"/>
      </font>
      <numFmt numFmtId="167" formatCode="#,##0.00\ [$EUR];\-#,##0.00\ [$EUR]"/>
      <alignment horizontal="right" vertical="bottom" textRotation="0" wrapText="0" indent="0" justifyLastLine="0" shrinkToFit="0" readingOrder="0"/>
    </dxf>
    <dxf>
      <numFmt numFmtId="167" formatCode="#,##0.00\ [$EUR];\-#,##0.00\ [$EUR]"/>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numFmt numFmtId="167" formatCode="#,##0.00\ [$EUR];\-#,##0.00\ [$EUR]"/>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21"/>
      <tableStyleElement type="totalRow" dxfId="20"/>
      <tableStyleElement type="lastColumn" dxfId="19"/>
      <tableStyleElement type="firstRowStripe" dxfId="18"/>
      <tableStyleElement type="lastHeaderCell" dxfId="17"/>
      <tableStyleElement type="lastTotalCell" dxfId="16"/>
    </tableStyle>
    <tableStyle name="Izmaksas" pivot="0" count="6" xr9:uid="{96B73B43-9DA1-4C0F-A9C0-07D79BBFB279}">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'Diagrammas dati'!$B$3:$B$7</c:f>
              <c:strCache>
                <c:ptCount val="5"/>
                <c:pt idx="0">
                  <c:v>Darba izmaksas</c:v>
                </c:pt>
                <c:pt idx="1">
                  <c:v>2x4x10 kokmateriāli</c:v>
                </c:pt>
                <c:pt idx="2">
                  <c:v>Savienojumu skavas</c:v>
                </c:pt>
                <c:pt idx="3">
                  <c:v>2x8x10 kokmateriāli</c:v>
                </c:pt>
                <c:pt idx="4">
                  <c:v>Cimdu pāris, ādas</c:v>
                </c:pt>
              </c:strCache>
            </c:strRef>
          </c:cat>
          <c:val>
            <c:numRef>
              <c:f>'Diagrammas dati'!$C$3:$C$7</c:f>
              <c:numCache>
                <c:formatCode>General</c:formatCode>
                <c:ptCount val="5"/>
                <c:pt idx="0">
                  <c:v>200</c:v>
                </c:pt>
                <c:pt idx="1">
                  <c:v>99.399999999999991</c:v>
                </c:pt>
                <c:pt idx="2">
                  <c:v>74.7</c:v>
                </c:pt>
                <c:pt idx="3">
                  <c:v>33.75</c:v>
                </c:pt>
                <c:pt idx="4">
                  <c:v>15.5</c:v>
                </c:pt>
              </c:numCache>
            </c:numRef>
          </c:val>
          <c:extLs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08"/>
          <c:h val="0.82782393424398049"/>
        </c:manualLayout>
      </c:layout>
      <c:overlay val="0"/>
      <c:txPr>
        <a:bodyPr/>
        <a:lstStyle/>
        <a:p>
          <a:pPr rtl="0">
            <a:defRPr/>
          </a:pPr>
          <a:endParaRPr lang="lv-LV"/>
        </a:p>
      </c:txPr>
    </c:legend>
    <c:plotVisOnly val="1"/>
    <c:dispBlanksAs val="gap"/>
    <c:showDLblsOverMax val="0"/>
  </c:chart>
  <c:spPr>
    <a:ln>
      <a:noFill/>
    </a:ln>
  </c:spPr>
  <c:txPr>
    <a:bodyPr/>
    <a:lstStyle/>
    <a:p>
      <a:pPr>
        <a:defRPr sz="1100"/>
      </a:pPr>
      <a:endParaRPr lang="lv-LV"/>
    </a:p>
  </c:txPr>
  <c:printSettings>
    <c:headerFooter/>
    <c:pageMargins b="0.75" l="0.7" r="0.7" t="0.75" header="0.3" footer="0.3"/>
    <c:pageSetup/>
  </c:printSettings>
</c:chartSpace>
</file>

<file path=xl/drawings/_rels/drawing11.xml.rels>&#65279;<?xml version="1.0" encoding="utf-8"?><Relationships xmlns="http://schemas.openxmlformats.org/package/2006/relationships"><Relationship Type="http://schemas.openxmlformats.org/officeDocument/2006/relationships/image" Target="/xl/media/image2.png" Id="rId1" /></Relationships>
</file>

<file path=xl/drawings/_rels/drawing22.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5</xdr:col>
      <xdr:colOff>1533525</xdr:colOff>
      <xdr:row>0</xdr:row>
      <xdr:rowOff>135765</xdr:rowOff>
    </xdr:from>
    <xdr:to>
      <xdr:col>5</xdr:col>
      <xdr:colOff>2609715</xdr:colOff>
      <xdr:row>0</xdr:row>
      <xdr:rowOff>673860</xdr:rowOff>
    </xdr:to>
    <xdr:pic>
      <xdr:nvPicPr>
        <xdr:cNvPr id="2" name="Logotipa vietturis" descr="Logotipa vietturi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410450" y="135765"/>
          <a:ext cx="1076190" cy="53809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Top5Costs_Chart" descr="Apļa diagramma, kas parāda 5 lielākās izmaksas par materiālu. Dati ir balstīti piedāvājuma vienumu sarakstā, izmaksu sadalījuma darblapā">
          <a:extLst>
            <a:ext uri="{FF2B5EF4-FFF2-40B4-BE49-F238E27FC236}">
              <a16:creationId xmlns:a16="http://schemas.microsoft.com/office/drawing/2014/main"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dItems" displayName="BidItems" ref="B3:F11" totalsRowCount="1">
  <tableColumns count="5">
    <tableColumn id="1" xr3:uid="{00000000-0010-0000-0000-000001000000}" name="Skaits" dataDxfId="0" totalsRowDxfId="8"/>
    <tableColumn id="2" xr3:uid="{00000000-0010-0000-0000-000002000000}" name="Apraksts" totalsRowDxfId="7"/>
    <tableColumn id="3" xr3:uid="{00000000-0010-0000-0000-000003000000}" name="Izmaksas" totalsRowLabel="Starpsumma" dataDxfId="6" totalsRowDxfId="5"/>
    <tableColumn id="4" xr3:uid="{00000000-0010-0000-0000-000004000000}" name="Kopā" totalsRowFunction="sum" dataDxfId="4" totalsRowDxfId="3">
      <calculatedColumnFormula>IFERROR(BidItems[[#This Row],[Izmaksas]]*BidItems[[#This Row],[Skaits]], "")</calculatedColumnFormula>
    </tableColumn>
    <tableColumn id="5" xr3:uid="{00000000-0010-0000-0000-000005000000}" name="Izmaksu sadalījums" dataDxfId="2" totalsRowDxfId="1">
      <calculatedColumnFormula>_xlfn.RANK.EQ(BidItems[[#This Row],[Kopā]],BidItems[Kopā])</calculatedColumnFormula>
    </tableColumn>
  </tableColumns>
  <tableStyleInfo name="Izmaksas" showFirstColumn="0" showLastColumn="1" showRowStripes="1" showColumnStripes="0"/>
  <extLst>
    <ext xmlns:x14="http://schemas.microsoft.com/office/spreadsheetml/2009/9/main" uri="{504A1905-F514-4f6f-8877-14C23A59335A}">
      <x14:table altTextSummary="Šajā tabulā ievadiet daudzumu, aprakstu un izmaksas. Kopsumma tiek aprēķināta automātiski"/>
    </ext>
  </extLst>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22.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21"/>
  <sheetViews>
    <sheetView showGridLines="0" tabSelected="1" zoomScaleNormal="100" workbookViewId="0"/>
  </sheetViews>
  <sheetFormatPr defaultRowHeight="30" customHeight="1" x14ac:dyDescent="0.2"/>
  <cols>
    <col min="1" max="1" width="2.625" customWidth="1"/>
    <col min="2" max="2" width="20.625" customWidth="1"/>
    <col min="3" max="3" width="30.625" customWidth="1"/>
    <col min="4" max="4" width="2.625" customWidth="1"/>
    <col min="5" max="5" width="20.625" customWidth="1"/>
    <col min="6" max="6" width="35.25" customWidth="1"/>
    <col min="7" max="7" width="2.625" customWidth="1"/>
  </cols>
  <sheetData>
    <row r="1" spans="2:6" ht="65.099999999999994" customHeight="1" thickBot="1" x14ac:dyDescent="0.25">
      <c r="B1" s="27" t="s">
        <v>0</v>
      </c>
      <c r="C1" s="27"/>
      <c r="D1" s="27"/>
      <c r="E1" s="27"/>
      <c r="F1" s="4"/>
    </row>
    <row r="2" spans="2:6" ht="35.1" customHeight="1" thickTop="1" x14ac:dyDescent="0.25">
      <c r="B2" s="31" t="s">
        <v>1</v>
      </c>
      <c r="C2" s="31"/>
      <c r="E2" s="19" t="s">
        <v>23</v>
      </c>
      <c r="F2" s="19"/>
    </row>
    <row r="3" spans="2:6" ht="45" customHeight="1" x14ac:dyDescent="0.2">
      <c r="B3" t="s">
        <v>2</v>
      </c>
      <c r="C3" s="9" t="s">
        <v>17</v>
      </c>
      <c r="D3" s="1"/>
      <c r="E3" t="s">
        <v>24</v>
      </c>
      <c r="F3" s="9" t="s">
        <v>27</v>
      </c>
    </row>
    <row r="4" spans="2:6" ht="30" customHeight="1" x14ac:dyDescent="0.2">
      <c r="B4" t="s">
        <v>3</v>
      </c>
      <c r="C4" s="9" t="s">
        <v>18</v>
      </c>
      <c r="D4" s="1"/>
      <c r="E4" t="s">
        <v>2</v>
      </c>
      <c r="F4" s="9" t="s">
        <v>28</v>
      </c>
    </row>
    <row r="5" spans="2:6" ht="30" customHeight="1" x14ac:dyDescent="0.2">
      <c r="B5" t="s">
        <v>4</v>
      </c>
      <c r="C5" s="9" t="s">
        <v>19</v>
      </c>
      <c r="D5" s="1"/>
      <c r="E5" t="s">
        <v>3</v>
      </c>
      <c r="F5" s="9" t="s">
        <v>29</v>
      </c>
    </row>
    <row r="6" spans="2:6" ht="30" customHeight="1" x14ac:dyDescent="0.2">
      <c r="B6" t="s">
        <v>5</v>
      </c>
      <c r="C6" s="10" t="s">
        <v>20</v>
      </c>
      <c r="D6" s="1"/>
      <c r="E6" t="s">
        <v>4</v>
      </c>
      <c r="F6" s="9" t="s">
        <v>30</v>
      </c>
    </row>
    <row r="7" spans="2:6" ht="30" customHeight="1" x14ac:dyDescent="0.2">
      <c r="B7" t="s">
        <v>6</v>
      </c>
      <c r="C7" s="11" t="s">
        <v>21</v>
      </c>
      <c r="D7" s="1"/>
      <c r="E7" t="s">
        <v>5</v>
      </c>
      <c r="F7" s="10" t="s">
        <v>31</v>
      </c>
    </row>
    <row r="8" spans="2:6" ht="30" customHeight="1" x14ac:dyDescent="0.2">
      <c r="B8" s="32" t="s">
        <v>7</v>
      </c>
      <c r="C8" s="33" t="s">
        <v>22</v>
      </c>
      <c r="D8" s="1"/>
      <c r="E8" t="s">
        <v>6</v>
      </c>
      <c r="F8" s="11" t="s">
        <v>32</v>
      </c>
    </row>
    <row r="9" spans="2:6" ht="30" customHeight="1" x14ac:dyDescent="0.2">
      <c r="B9" s="32"/>
      <c r="C9" s="33"/>
      <c r="D9" s="1"/>
      <c r="E9" t="s">
        <v>25</v>
      </c>
      <c r="F9" s="14" t="s">
        <v>33</v>
      </c>
    </row>
    <row r="10" spans="2:6" ht="35.1" customHeight="1" thickBot="1" x14ac:dyDescent="0.3">
      <c r="B10" s="8" t="s">
        <v>8</v>
      </c>
      <c r="C10" s="8"/>
      <c r="D10" s="8"/>
      <c r="E10" s="8"/>
      <c r="F10" s="8"/>
    </row>
    <row r="11" spans="2:6" ht="150" customHeight="1" thickTop="1" x14ac:dyDescent="0.2">
      <c r="B11" s="28" t="s">
        <v>57</v>
      </c>
      <c r="C11" s="29"/>
      <c r="D11" s="29"/>
      <c r="E11" s="29"/>
      <c r="F11" s="29"/>
    </row>
    <row r="12" spans="2:6" ht="35.1" customHeight="1" thickBot="1" x14ac:dyDescent="0.3">
      <c r="B12" s="8" t="s">
        <v>9</v>
      </c>
      <c r="C12" s="8"/>
      <c r="D12" s="8"/>
      <c r="E12" s="8"/>
      <c r="F12" s="8"/>
    </row>
    <row r="13" spans="2:6" ht="45" customHeight="1" thickTop="1" x14ac:dyDescent="0.2">
      <c r="B13" s="28" t="s">
        <v>10</v>
      </c>
      <c r="C13" s="29"/>
      <c r="D13" s="29"/>
      <c r="E13" s="29"/>
      <c r="F13" s="29"/>
    </row>
    <row r="14" spans="2:6" ht="35.1" customHeight="1" thickBot="1" x14ac:dyDescent="0.3">
      <c r="B14" s="8" t="s">
        <v>11</v>
      </c>
      <c r="C14" s="8"/>
      <c r="D14" s="8"/>
      <c r="E14" s="8"/>
      <c r="F14" s="8"/>
    </row>
    <row r="15" spans="2:6" ht="95.1" customHeight="1" thickTop="1" x14ac:dyDescent="0.2">
      <c r="B15" s="28" t="s">
        <v>12</v>
      </c>
      <c r="C15" s="29"/>
      <c r="D15" s="29"/>
      <c r="E15" s="29"/>
      <c r="F15" s="29"/>
    </row>
    <row r="16" spans="2:6" ht="30" customHeight="1" x14ac:dyDescent="0.2">
      <c r="B16" s="34"/>
      <c r="C16" s="34"/>
      <c r="E16" s="26"/>
      <c r="F16" s="26"/>
    </row>
    <row r="17" spans="2:6" ht="18" customHeight="1" x14ac:dyDescent="0.25">
      <c r="B17" s="25" t="s">
        <v>13</v>
      </c>
      <c r="C17" s="25"/>
      <c r="E17" s="25" t="s">
        <v>26</v>
      </c>
      <c r="F17" s="25"/>
    </row>
    <row r="18" spans="2:6" ht="30" customHeight="1" thickBot="1" x14ac:dyDescent="0.3">
      <c r="B18" s="8" t="s">
        <v>14</v>
      </c>
      <c r="C18" s="8"/>
      <c r="D18" s="8"/>
      <c r="E18" s="8"/>
      <c r="F18" s="8"/>
    </row>
    <row r="19" spans="2:6" ht="95.1" customHeight="1" thickTop="1" x14ac:dyDescent="0.2">
      <c r="B19" s="30" t="s">
        <v>15</v>
      </c>
      <c r="C19" s="30"/>
      <c r="D19" s="30"/>
      <c r="E19" s="30"/>
      <c r="F19" s="30"/>
    </row>
    <row r="20" spans="2:6" ht="30" customHeight="1" x14ac:dyDescent="0.2">
      <c r="B20" s="24"/>
      <c r="C20" s="24"/>
      <c r="E20" s="26"/>
      <c r="F20" s="26"/>
    </row>
    <row r="21" spans="2:6" ht="18" customHeight="1" x14ac:dyDescent="0.25">
      <c r="B21" s="25" t="s">
        <v>16</v>
      </c>
      <c r="C21" s="25"/>
      <c r="E21" s="25" t="s">
        <v>26</v>
      </c>
      <c r="F21" s="25"/>
    </row>
  </sheetData>
  <dataConsolidate/>
  <mergeCells count="16">
    <mergeCell ref="B20:C20"/>
    <mergeCell ref="B21:C21"/>
    <mergeCell ref="E21:F21"/>
    <mergeCell ref="E20:F20"/>
    <mergeCell ref="B1:E1"/>
    <mergeCell ref="B13:F13"/>
    <mergeCell ref="B15:F15"/>
    <mergeCell ref="B19:F19"/>
    <mergeCell ref="B2:C2"/>
    <mergeCell ref="B8:B9"/>
    <mergeCell ref="C8:C9"/>
    <mergeCell ref="B11:F11"/>
    <mergeCell ref="B16:C16"/>
    <mergeCell ref="B17:C17"/>
    <mergeCell ref="E17:F17"/>
    <mergeCell ref="E16:F16"/>
  </mergeCells>
  <conditionalFormatting sqref="B15 B11 B13 B19">
    <cfRule type="expression" dxfId="9" priority="1">
      <formula>B11=""</formula>
    </cfRule>
  </conditionalFormatting>
  <dataValidations count="25">
    <dataValidation allowBlank="1" showInputMessage="1" showErrorMessage="1" prompt="Izveidojiet būvdarbu piedāvājuma veidlapu šajā darblapā. Ievadiet informāciju par īpašnieku un darbuzņēmēju, darbu apjomu un informāciju par neiekļautajiem darbiem." sqref="A1" xr:uid="{00000000-0002-0000-0000-000000000000}"/>
    <dataValidation allowBlank="1" showInputMessage="1" showErrorMessage="1" prompt="Šajā šūnā pievienojiet uzņēmuma logotipu" sqref="F1" xr:uid="{00000000-0002-0000-0000-000001000000}"/>
    <dataValidation allowBlank="1" showInputMessage="1" showErrorMessage="1" prompt="Ievadiet informācija par darbuzņēmēju šūnās E3 līdz F9" sqref="E2:F2" xr:uid="{00000000-0002-0000-0000-000002000000}"/>
    <dataValidation allowBlank="1" showInputMessage="1" showErrorMessage="1" prompt="Ievadiet pabeigšanas datumu šūnā pa labi" sqref="E9" xr:uid="{00000000-0002-0000-0000-000003000000}"/>
    <dataValidation allowBlank="1" showInputMessage="1" showErrorMessage="1" prompt="Ievadiet īpašnieka vārdu šūnā pa labi" sqref="B3" xr:uid="{00000000-0002-0000-0000-000004000000}"/>
    <dataValidation allowBlank="1" showInputMessage="1" showErrorMessage="1" prompt="Ievadiet īpašnieka adresi šūnā pa labi" sqref="B4" xr:uid="{00000000-0002-0000-0000-000005000000}"/>
    <dataValidation allowBlank="1" showInputMessage="1" showErrorMessage="1" prompt="Ievadiet īpašnieka pilsētu, novadu un pasta indeksu šūnā pa labi" sqref="B5" xr:uid="{00000000-0002-0000-0000-000006000000}"/>
    <dataValidation allowBlank="1" showInputMessage="1" showErrorMessage="1" prompt="Ievadiet īpašnieka tālruņa numuru šūnā pa labi" sqref="B6" xr:uid="{00000000-0002-0000-0000-000007000000}"/>
    <dataValidation allowBlank="1" showInputMessage="1" showErrorMessage="1" prompt="Šūnā pa labi ievadiet īpašnieka e-pasta adresi" sqref="B7" xr:uid="{00000000-0002-0000-0000-000008000000}"/>
    <dataValidation allowBlank="1" showInputMessage="1" showErrorMessage="1" prompt="Šūnā pa labi ievadiet projekta nosaukumu" sqref="B8:B9" xr:uid="{00000000-0002-0000-0000-000009000000}"/>
    <dataValidation allowBlank="1" showInputMessage="1" showErrorMessage="1" prompt="Šūnā pa labi ievadiet uzņēmuma nosaukumu" sqref="E3" xr:uid="{00000000-0002-0000-0000-00000A000000}"/>
    <dataValidation allowBlank="1" showInputMessage="1" showErrorMessage="1" prompt="Šūnā pa labi ievadiet darbuzņēmēja vārdu, uzvārdu" sqref="E4" xr:uid="{00000000-0002-0000-0000-00000B000000}"/>
    <dataValidation allowBlank="1" showInputMessage="1" showErrorMessage="1" prompt="Šūnā pa labi ievadiet darbuzņēmēja adresi" sqref="E5" xr:uid="{00000000-0002-0000-0000-00000C000000}"/>
    <dataValidation allowBlank="1" showInputMessage="1" showErrorMessage="1" prompt="Šūnā pa labi ievadiet darbuzņēmēja pilsētu, novadu un pasta indeksu" sqref="E6" xr:uid="{00000000-0002-0000-0000-00000D000000}"/>
    <dataValidation allowBlank="1" showInputMessage="1" showErrorMessage="1" prompt="Šūnā pa labi ievadiet darbuzņēmēja tālruņa numuru" sqref="E7" xr:uid="{00000000-0002-0000-0000-00000E000000}"/>
    <dataValidation allowBlank="1" showInputMessage="1" showErrorMessage="1" prompt="Šūnā pa labi ievadiet darbuzņēmēja e-pasta adresi" sqref="E8" xr:uid="{00000000-0002-0000-0000-00000F000000}"/>
    <dataValidation allowBlank="1" showInputMessage="1" showErrorMessage="1" prompt="Ievadiet īpašnieka informāciju šūnās no B3 līdz C9, un darbuzņēmēja informāciju šūnās no E2 līdz F9" sqref="B2:C2" xr:uid="{00000000-0002-0000-0000-000010000000}"/>
    <dataValidation allowBlank="1" showInputMessage="1" showErrorMessage="1" prompt="Ievadiet darbu apjomu šūnā zemāk" sqref="B10" xr:uid="{00000000-0002-0000-0000-000011000000}"/>
    <dataValidation allowBlank="1" showInputMessage="1" showErrorMessage="1" prompt="Šūnā zemāk ievadiet informāciju par darbiem, kas nav iekļauti piedāvājumā" sqref="B12" xr:uid="{00000000-0002-0000-0000-000012000000}"/>
    <dataValidation allowBlank="1" showInputMessage="1" showErrorMessage="1" prompt="Ievadiet uzņēmuma piedāvājuma šūnā zemāk" sqref="B14" xr:uid="{00000000-0002-0000-0000-000013000000}"/>
    <dataValidation allowBlank="1" showInputMessage="1" showErrorMessage="1" prompt="Ievadiet īpašnieka apstiprinājumu šūnā zemāk" sqref="B18" xr:uid="{00000000-0002-0000-0000-000014000000}"/>
    <dataValidation allowBlank="1" showInputMessage="1" showErrorMessage="1" prompt="Šīs darblapas nosaukums ir šajā šūnā. Pievienojiet uzņēmuma logotipu šūnā pa labi" sqref="B1:E1" xr:uid="{00000000-0002-0000-0000-000015000000}"/>
    <dataValidation allowBlank="1" showInputMessage="1" showErrorMessage="1" prompt="Ievadiet uzņēmuma pārstāvja parakstu šajā šūnā, un datumu šūnā E16" sqref="B16:C16" xr:uid="{00000000-0002-0000-0000-000016000000}"/>
    <dataValidation allowBlank="1" showInputMessage="1" showErrorMessage="1" prompt="Ievadiet paraksta datumu šajā šūnā" sqref="E16:F16 E20:F20" xr:uid="{00000000-0002-0000-0000-000017000000}"/>
    <dataValidation allowBlank="1" showInputMessage="1" showErrorMessage="1" prompt="Ievadiet īpašnieka vai pilnvarotā pārstāvja parakstu šajā šūnā, un datumu šūnā E20" sqref="B20:C20" xr:uid="{00000000-0002-0000-0000-000018000000}"/>
  </dataValidations>
  <printOptions horizontalCentered="1"/>
  <pageMargins left="0.25" right="0.25" top="0.75" bottom="0.75" header="0.3" footer="0.3"/>
  <pageSetup paperSize="9" fitToHeight="0" orientation="portrait" r:id="rId1"/>
  <headerFooter differentFirst="1">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4.25" x14ac:dyDescent="0.2"/>
  <cols>
    <col min="2" max="2" width="22.875" customWidth="1"/>
  </cols>
  <sheetData>
    <row r="2" spans="2:3" x14ac:dyDescent="0.2">
      <c r="C2" t="s">
        <v>34</v>
      </c>
    </row>
    <row r="3" spans="2:3" x14ac:dyDescent="0.2">
      <c r="B3" t="str">
        <f>INDEX(BidItems[#Data],MATCH(1,BidItems[Izmaksu sadalījums],0),2)</f>
        <v>Darba izmaksas</v>
      </c>
      <c r="C3">
        <f>INDEX(BidItems[#Data],MATCH(1,BidItems[Izmaksu sadalījums],0),4)</f>
        <v>200</v>
      </c>
    </row>
    <row r="4" spans="2:3" x14ac:dyDescent="0.2">
      <c r="B4" t="str">
        <f>INDEX(BidItems[#Data],MATCH(2,BidItems[Izmaksu sadalījums],0),2)</f>
        <v>2x4x10 kokmateriāli</v>
      </c>
      <c r="C4">
        <f>INDEX(BidItems[#Data],MATCH(2,BidItems[Izmaksu sadalījums],0),4)</f>
        <v>99.399999999999991</v>
      </c>
    </row>
    <row r="5" spans="2:3" x14ac:dyDescent="0.2">
      <c r="B5" t="str">
        <f>INDEX(BidItems[#Data],MATCH(3,BidItems[Izmaksu sadalījums],0),2)</f>
        <v>Savienojumu skavas</v>
      </c>
      <c r="C5">
        <f>INDEX(BidItems[#Data],MATCH(3,BidItems[Izmaksu sadalījums],0),4)</f>
        <v>74.7</v>
      </c>
    </row>
    <row r="6" spans="2:3" x14ac:dyDescent="0.2">
      <c r="B6" t="str">
        <f>INDEX(BidItems[#Data],MATCH(4,BidItems[Izmaksu sadalījums],0),2)</f>
        <v>2x8x10 kokmateriāli</v>
      </c>
      <c r="C6">
        <f>INDEX(BidItems[#Data],MATCH(4,BidItems[Izmaksu sadalījums],0),4)</f>
        <v>33.75</v>
      </c>
    </row>
    <row r="7" spans="2:3" x14ac:dyDescent="0.2">
      <c r="B7" t="str">
        <f>INDEX(BidItems[#Data],MATCH(5,BidItems[Izmaksu sadalījums],0),2)</f>
        <v>Cimdu pāris, ādas</v>
      </c>
      <c r="C7">
        <f>INDEX(BidItems[#Data],MATCH(5,BidItems[Izmaksu sadalījums],0),4)</f>
        <v>15.5</v>
      </c>
    </row>
  </sheetData>
  <pageMargins left="0.7" right="0.7" top="0.75" bottom="0.75" header="0.3" footer="0.3"/>
  <pageSetup paperSize="9" orientation="portrait" horizontalDpi="200" verticalDpi="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autoPageBreaks="0" fitToPage="1"/>
  </sheetPr>
  <dimension ref="A1:F14"/>
  <sheetViews>
    <sheetView showGridLines="0" zoomScaleNormal="100" workbookViewId="0"/>
  </sheetViews>
  <sheetFormatPr defaultRowHeight="30" customHeight="1" x14ac:dyDescent="0.2"/>
  <cols>
    <col min="1" max="1" width="2.625" customWidth="1"/>
    <col min="2" max="2" width="11.625" customWidth="1"/>
    <col min="3" max="3" width="42.625" customWidth="1"/>
    <col min="4" max="5" width="18.625" customWidth="1"/>
    <col min="6" max="6" width="13.375" style="17" hidden="1" customWidth="1"/>
    <col min="7" max="7" width="2.625" customWidth="1"/>
  </cols>
  <sheetData>
    <row r="1" spans="1:6" ht="65.099999999999994" customHeight="1" thickBot="1" x14ac:dyDescent="0.25">
      <c r="B1" s="27" t="s">
        <v>35</v>
      </c>
      <c r="C1" s="27"/>
      <c r="D1" s="27"/>
      <c r="E1" s="27"/>
      <c r="F1" s="17" t="s">
        <v>51</v>
      </c>
    </row>
    <row r="2" spans="1:6" ht="36.950000000000003" customHeight="1" thickTop="1" x14ac:dyDescent="0.25">
      <c r="B2" s="35" t="s">
        <v>36</v>
      </c>
      <c r="C2" s="35"/>
      <c r="D2" s="35"/>
      <c r="E2" s="35"/>
    </row>
    <row r="3" spans="1:6" ht="30" customHeight="1" x14ac:dyDescent="0.2">
      <c r="B3" s="2" t="s">
        <v>37</v>
      </c>
      <c r="C3" s="2" t="s">
        <v>38</v>
      </c>
      <c r="D3" t="s">
        <v>46</v>
      </c>
      <c r="E3" t="s">
        <v>34</v>
      </c>
      <c r="F3" s="17" t="s">
        <v>35</v>
      </c>
    </row>
    <row r="4" spans="1:6" ht="30" customHeight="1" x14ac:dyDescent="0.2">
      <c r="B4" s="36">
        <v>5</v>
      </c>
      <c r="C4" t="s">
        <v>39</v>
      </c>
      <c r="D4" s="22">
        <v>6.75</v>
      </c>
      <c r="E4" s="22">
        <f>IFERROR(BidItems[[#This Row],[Izmaksas]]*BidItems[[#This Row],[Skaits]], "")</f>
        <v>33.75</v>
      </c>
      <c r="F4" s="17">
        <f>_xlfn.RANK.EQ(BidItems[[#This Row],[Kopā]],BidItems[Kopā])</f>
        <v>4</v>
      </c>
    </row>
    <row r="5" spans="1:6" ht="30" customHeight="1" x14ac:dyDescent="0.2">
      <c r="B5" s="36">
        <v>20</v>
      </c>
      <c r="C5" t="s">
        <v>40</v>
      </c>
      <c r="D5" s="22">
        <v>4.97</v>
      </c>
      <c r="E5" s="22">
        <f>IFERROR(BidItems[[#This Row],[Izmaksas]]*BidItems[[#This Row],[Skaits]], "")</f>
        <v>99.399999999999991</v>
      </c>
      <c r="F5" s="17">
        <f>_xlfn.RANK.EQ(BidItems[[#This Row],[Kopā]],BidItems[Kopā])</f>
        <v>2</v>
      </c>
    </row>
    <row r="6" spans="1:6" ht="30" customHeight="1" x14ac:dyDescent="0.2">
      <c r="B6" s="36">
        <v>30</v>
      </c>
      <c r="C6" t="s">
        <v>41</v>
      </c>
      <c r="D6" s="22">
        <v>2.4900000000000002</v>
      </c>
      <c r="E6" s="22">
        <f>IFERROR(BidItems[[#This Row],[Izmaksas]]*BidItems[[#This Row],[Skaits]], "")</f>
        <v>74.7</v>
      </c>
      <c r="F6" s="17">
        <f>_xlfn.RANK.EQ(BidItems[[#This Row],[Kopā]],BidItems[Kopā])</f>
        <v>3</v>
      </c>
    </row>
    <row r="7" spans="1:6" ht="30" customHeight="1" x14ac:dyDescent="0.2">
      <c r="B7" s="36">
        <v>2</v>
      </c>
      <c r="C7" t="s">
        <v>42</v>
      </c>
      <c r="D7" s="22">
        <v>6.67</v>
      </c>
      <c r="E7" s="22">
        <f>IFERROR(BidItems[[#This Row],[Izmaksas]]*BidItems[[#This Row],[Skaits]], "")</f>
        <v>13.34</v>
      </c>
      <c r="F7" s="17">
        <f>_xlfn.RANK.EQ(BidItems[[#This Row],[Kopā]],BidItems[Kopā])</f>
        <v>6</v>
      </c>
    </row>
    <row r="8" spans="1:6" ht="30" customHeight="1" x14ac:dyDescent="0.2">
      <c r="B8" s="36">
        <v>2</v>
      </c>
      <c r="C8" t="s">
        <v>43</v>
      </c>
      <c r="D8" s="22">
        <v>3.25</v>
      </c>
      <c r="E8" s="22">
        <f>IFERROR(BidItems[[#This Row],[Izmaksas]]*BidItems[[#This Row],[Skaits]], "")</f>
        <v>6.5</v>
      </c>
      <c r="F8" s="17">
        <f>_xlfn.RANK.EQ(BidItems[[#This Row],[Kopā]],BidItems[Kopā])</f>
        <v>7</v>
      </c>
    </row>
    <row r="9" spans="1:6" ht="30" customHeight="1" x14ac:dyDescent="0.2">
      <c r="B9" s="36">
        <v>2</v>
      </c>
      <c r="C9" t="s">
        <v>44</v>
      </c>
      <c r="D9" s="22">
        <v>7.75</v>
      </c>
      <c r="E9" s="22">
        <f>IFERROR(BidItems[[#This Row],[Izmaksas]]*BidItems[[#This Row],[Skaits]], "")</f>
        <v>15.5</v>
      </c>
      <c r="F9" s="17">
        <f>_xlfn.RANK.EQ(BidItems[[#This Row],[Kopā]],BidItems[Kopā])</f>
        <v>5</v>
      </c>
    </row>
    <row r="10" spans="1:6" ht="30" customHeight="1" x14ac:dyDescent="0.2">
      <c r="B10" s="36">
        <v>2</v>
      </c>
      <c r="C10" t="s">
        <v>45</v>
      </c>
      <c r="D10" s="22">
        <v>100</v>
      </c>
      <c r="E10" s="22">
        <f>IFERROR(BidItems[[#This Row],[Izmaksas]]*BidItems[[#This Row],[Skaits]], "")</f>
        <v>200</v>
      </c>
      <c r="F10" s="17">
        <f>_xlfn.RANK.EQ(BidItems[[#This Row],[Kopā]],BidItems[Kopā])</f>
        <v>1</v>
      </c>
    </row>
    <row r="11" spans="1:6" ht="30" customHeight="1" x14ac:dyDescent="0.2">
      <c r="A11" s="18">
        <v>4</v>
      </c>
      <c r="B11" s="3"/>
      <c r="C11" s="3"/>
      <c r="D11" s="12" t="s">
        <v>47</v>
      </c>
      <c r="E11" s="23">
        <f>SUBTOTAL(109,BidItems[Kopā])</f>
        <v>443.18999999999994</v>
      </c>
    </row>
    <row r="12" spans="1:6" ht="30" customHeight="1" x14ac:dyDescent="0.2">
      <c r="A12" s="18">
        <v>5</v>
      </c>
      <c r="D12" s="16" t="s">
        <v>48</v>
      </c>
      <c r="E12" s="5">
        <v>7.4999999999999997E-2</v>
      </c>
    </row>
    <row r="13" spans="1:6" ht="30" customHeight="1" x14ac:dyDescent="0.25">
      <c r="D13" s="6" t="s">
        <v>49</v>
      </c>
      <c r="E13" s="7">
        <f>IFERROR(E12*BidItems[[#Totals],[Kopā]], "")</f>
        <v>33.239249999999991</v>
      </c>
    </row>
    <row r="14" spans="1:6" ht="30" customHeight="1" x14ac:dyDescent="0.25">
      <c r="D14" s="6" t="s">
        <v>50</v>
      </c>
      <c r="E14" s="7">
        <f>IFERROR(Nodoklis+BidItems[[#Totals],[Kopā]], "")</f>
        <v>476.42924999999991</v>
      </c>
    </row>
  </sheetData>
  <mergeCells count="2">
    <mergeCell ref="B1:E1"/>
    <mergeCell ref="B2:E2"/>
  </mergeCells>
  <dataValidations count="13">
    <dataValidation allowBlank="1" showInputMessage="1" showErrorMessage="1" prompt="Šajā darblapā izveidojiet izmaksu sadalījumu. Ievadiet materiālus un izmaksas tabulā. Starpsumma tiek aprēķināta tabulas beigās. Nodoklis un kopsumma tiek automātiski aprēķināti zem tabulas" sqref="A1" xr:uid="{00000000-0002-0000-0100-000000000000}"/>
    <dataValidation allowBlank="1" showInputMessage="1" showErrorMessage="1" prompt="Šajā šūnā ir šīs darblapas virsraksts" sqref="B1:E1" xr:uid="{00000000-0002-0000-0100-000001000000}"/>
    <dataValidation allowBlank="1" showInputMessage="1" showErrorMessage="1" prompt="Apakšvirsraksts ir šajā šūnā. Ievadiet materiālus un izmaksas tabulā zemāk" sqref="B2:E2" xr:uid="{00000000-0002-0000-0100-000002000000}"/>
    <dataValidation allowBlank="1" showInputMessage="1" showErrorMessage="1" prompt="Ievadiet skaitu šajā kolonnā zem šī virsraksta" sqref="B3" xr:uid="{00000000-0002-0000-0100-000003000000}"/>
    <dataValidation allowBlank="1" showInputMessage="1" showErrorMessage="1" prompt="Šajā kolonnā ar šo virsrakstu ievadiet aprakstu" sqref="C3" xr:uid="{00000000-0002-0000-0100-000004000000}"/>
    <dataValidation allowBlank="1" showInputMessage="1" showErrorMessage="1" prompt="Ievadiet izmaksas šajā kolonnā zem šī virsraksta" sqref="D3" xr:uid="{00000000-0002-0000-0100-000005000000}"/>
    <dataValidation allowBlank="1" showInputMessage="1" showErrorMessage="1" prompt="Šajā kolonnā ar šo virsrakstu tiek automātiski aprēķināta kopsumma. Starpsumma tiek automātiski aprēķināta beigās" sqref="E3" xr:uid="{00000000-0002-0000-0100-000006000000}"/>
    <dataValidation allowBlank="1" showInputMessage="1" showErrorMessage="1" prompt="Ievadiet nodokļu likmi šūnā pa labi. Ievadiet nulli, ja nodokļu likme nav attiecināma" sqref="D12" xr:uid="{00000000-0002-0000-0100-000007000000}"/>
    <dataValidation allowBlank="1" showInputMessage="1" showErrorMessage="1" prompt="Ievadiet nodokļu likmi šajā šūnā. Ievadiet nulli, ja nodokļu likme nav attiecināma" sqref="E12" xr:uid="{00000000-0002-0000-0100-000008000000}"/>
    <dataValidation allowBlank="1" showInputMessage="1" showErrorMessage="1" prompt="Šūnā pa labi tiek automātiski aprēķināta nodokļu summa" sqref="D13" xr:uid="{00000000-0002-0000-0100-000009000000}"/>
    <dataValidation allowBlank="1" showInputMessage="1" showErrorMessage="1" prompt="Šajā šūnā tiek automātiski aprēķināta nodokļu summa" sqref="E13" xr:uid="{00000000-0002-0000-0100-00000A000000}"/>
    <dataValidation allowBlank="1" showInputMessage="1" showErrorMessage="1" prompt="Šajā šūnā tiek automātiski aprēķināta kopsumma" sqref="E14" xr:uid="{00000000-0002-0000-0100-00000B000000}"/>
    <dataValidation allowBlank="1" showInputMessage="1" showErrorMessage="1" prompt="Šūnā pa labi tiek automātiski aprēķināta kopsumma" sqref="D14" xr:uid="{00000000-0002-0000-0100-00000C000000}"/>
  </dataValidations>
  <printOptions horizontalCentered="1"/>
  <pageMargins left="0.25" right="0.25" top="0.75" bottom="0.75" header="0.3" footer="0.3"/>
  <pageSetup paperSize="9" scale="96" fitToHeight="0" orientation="portrait" r:id="rId1"/>
  <headerFooter differentFirst="1">
    <oddFooter>Page &amp;P of &amp;N</oddFooter>
  </headerFooter>
  <ignoredErrors>
    <ignoredError sqref="E4" calculatedColumn="1"/>
  </ignoredErrors>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B1:D3"/>
  <sheetViews>
    <sheetView showGridLines="0" workbookViewId="0"/>
  </sheetViews>
  <sheetFormatPr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4" t="s">
        <v>52</v>
      </c>
      <c r="C1" s="4"/>
      <c r="D1" s="4"/>
    </row>
    <row r="2" spans="2:4" ht="30" customHeight="1" thickTop="1" x14ac:dyDescent="0.25">
      <c r="B2" s="20" t="s">
        <v>53</v>
      </c>
      <c r="C2" s="20"/>
      <c r="D2" s="15" t="s">
        <v>55</v>
      </c>
    </row>
    <row r="3" spans="2:4" ht="337.5" customHeight="1" x14ac:dyDescent="0.2">
      <c r="B3" s="21" t="s">
        <v>54</v>
      </c>
      <c r="C3" s="21"/>
      <c r="D3" s="13" t="s">
        <v>56</v>
      </c>
    </row>
  </sheetData>
  <dataValidations count="4">
    <dataValidation allowBlank="1" showInputMessage="1" showErrorMessage="1" prompt="Piedāvājuma izmaksu kopsavilkums ir šajā darblapā. Diagramma, kura ir redzami materiāli un to izmaksas, ir redzama šūnā B3. Ievadiet piezīmes šūnā D3" sqref="A1" xr:uid="{00000000-0002-0000-0200-000000000000}"/>
    <dataValidation allowBlank="1" showInputMessage="1" showErrorMessage="1" prompt="Šajā šūnā ir šīs darblapas virsraksts" sqref="B1" xr:uid="{00000000-0002-0000-0200-000001000000}"/>
    <dataValidation allowBlank="1" showInputMessage="1" showErrorMessage="1" prompt="Šīs darblapas apakšvirsraksts ir šajā šūnā. Piezīmju virsraksts ir šūnā pa labi" sqref="B2:C2" xr:uid="{00000000-0002-0000-0200-000002000000}"/>
    <dataValidation allowBlank="1" showInputMessage="1" showErrorMessage="1" prompt="Ievadiet piezīmes šūnā zemāk" sqref="D2" xr:uid="{00000000-0002-0000-0200-000003000000}"/>
  </dataValidations>
  <pageMargins left="0.25" right="0.25" top="0.75" bottom="0.75" header="0.3" footer="0.3"/>
  <pageSetup paperSize="9" fitToHeight="0" orientation="landscape" horizontalDpi="200" verticalDpi="200" r:id="rId1"/>
  <headerFooter differentFirst="1">
    <oddFooter>Page &amp;P of &amp;N</oddFooter>
  </headerFooter>
  <drawing r:id="rId2"/>
</worksheet>
</file>

<file path=docProps/app.xml><?xml version="1.0" encoding="utf-8"?>
<ap:Properties xmlns:vt="http://schemas.openxmlformats.org/officeDocument/2006/docPropsVTypes" xmlns:ap="http://schemas.openxmlformats.org/officeDocument/2006/extended-properties">
  <ap:DocSecurity>0</ap:DocSecurity>
  <ap:Template>TM03427378</ap:Template>
  <ap:ScaleCrop>false</ap:ScaleCrop>
  <ap:HeadingPairs>
    <vt:vector baseType="variant" size="4">
      <vt:variant>
        <vt:lpstr>Darblapas</vt:lpstr>
      </vt:variant>
      <vt:variant>
        <vt:i4>4</vt:i4>
      </vt:variant>
      <vt:variant>
        <vt:lpstr>Diapazoni ar nosaukumiem</vt:lpstr>
      </vt:variant>
      <vt:variant>
        <vt:i4>11</vt:i4>
      </vt:variant>
    </vt:vector>
  </ap:HeadingPairs>
  <ap:TitlesOfParts>
    <vt:vector baseType="lpstr" size="15">
      <vt:lpstr>Piedāvājuma veidlapa</vt:lpstr>
      <vt:lpstr>Diagrammas dati</vt:lpstr>
      <vt:lpstr>Izmaksu sadalījums</vt:lpstr>
      <vt:lpstr>Piedāvāto izmaksu kopsavilkums</vt:lpstr>
      <vt:lpstr>ColumnTitle2</vt:lpstr>
      <vt:lpstr>ColumnTitleRegion1..B11.1</vt:lpstr>
      <vt:lpstr>ColumnTitleRegion2..B13.1</vt:lpstr>
      <vt:lpstr>ColumnTitleRegion3..B15.1</vt:lpstr>
      <vt:lpstr>ColumnTitleRegion4..B19.1</vt:lpstr>
      <vt:lpstr>'Izmaksu sadalījums'!Drukāt_virsrakstus</vt:lpstr>
      <vt:lpstr>Nodoklis</vt:lpstr>
      <vt:lpstr>Nodokļulikme</vt:lpstr>
      <vt:lpstr>RowTitleRegion1..C9</vt:lpstr>
      <vt:lpstr>RowTitleRegion1..E14</vt:lpstr>
      <vt:lpstr>RowTitleRegion2..F9</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2022-03-24T16:05:35Z</dcterms:created>
  <dcterms:modified xsi:type="dcterms:W3CDTF">2022-05-09T04:00:47Z</dcterms:modified>
</cp:coreProperties>
</file>