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1.xml" ContentType="application/xml"/>
  <Override PartName="/customXml/itemProps11.xml" ContentType="application/vnd.openxmlformats-officedocument.customXmlProperties+xml"/>
  <Override PartName="/xl/worksheets/sheet31.xml" ContentType="application/vnd.openxmlformats-officedocument.spreadsheetml.worksheet+xml"/>
  <Override PartName="/xl/tables/table31.xml" ContentType="application/vnd.openxmlformats-officedocument.spreadsheetml.table+xml"/>
  <Override PartName="/xl/drawings/drawing31.xml" ContentType="application/vnd.openxmlformats-officedocument.drawing+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tables/table13.xml" ContentType="application/vnd.openxmlformats-officedocument.spreadsheetml.table+xml"/>
  <Override PartName="/xl/drawings/drawing1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16"/>
  <workbookPr filterPrivacy="1" codeName="ThisWorkbook"/>
  <xr:revisionPtr revIDLastSave="0" documentId="13_ncr:1_{D975C538-CFEC-459E-AAC2-156C3E81D0BB}" xr6:coauthVersionLast="47" xr6:coauthVersionMax="47" xr10:uidLastSave="{00000000-0000-0000-0000-000000000000}"/>
  <bookViews>
    <workbookView xWindow="-120" yWindow="-120" windowWidth="29040" windowHeight="17640" xr2:uid="{00000000-000D-0000-FFFF-FFFF00000000}"/>
  </bookViews>
  <sheets>
    <sheet name="Dienas grafiks" sheetId="4" r:id="rId1"/>
    <sheet name="Pasākumu plānotājs" sheetId="3" r:id="rId2"/>
    <sheet name="Laika intervāli" sheetId="2" r:id="rId3"/>
  </sheets>
  <definedNames>
    <definedName name="AtskaitesDiena">IF(DienasVērt="",DAY(TODAY()),'Dienas grafiks'!$C$17)</definedName>
    <definedName name="AtskaitesGads">IF(Gads="",YEAR(TODAY()),Gads)</definedName>
    <definedName name="AtskaitesMēnesis">IF(MēnešaNosaukums="",TEXT(MONTH(TODAY()),"mmm"),MēnešaNosaukums)</definedName>
    <definedName name="BeiguLaiks">'Laika intervāli'!$C$8</definedName>
    <definedName name="DatVērt">IFERROR('Dienas grafiks'!$F$2,"")</definedName>
    <definedName name="DienasVērt">'Dienas grafiks'!$C$17</definedName>
    <definedName name="Gads">'Dienas grafiks'!$C$13</definedName>
    <definedName name="GrafikaIezīmēšana">'Dienas grafiks'!$B$26</definedName>
    <definedName name="KolonnasNosaukums2">Pasākumu_plānotājs[[#Headers],[DATUMS]]</definedName>
    <definedName name="KolonnasNosaukums3">Laiks_1[[#Headers],[Laiks]]</definedName>
    <definedName name="LaikuSaraksts">Laiks_1[Laiks]</definedName>
    <definedName name="Liels">REPT("z",255)</definedName>
    <definedName name="LielsSkaitlis">9.99E+307</definedName>
    <definedName name="MeklētDatumuUnLaiku">Pasākumu_plānotājs[DATUMS]&amp;Pasākumu_plānotājs[LAIKS]</definedName>
    <definedName name="MēnešaNosaukums">'Dienas grafiks'!$C$15</definedName>
    <definedName name="MēnešaNumurs">IF(MēnešaNosaukums="",MONTH(TODAY()),MONTH(1&amp;LEFT(MēnešaNosaukums,3)))</definedName>
    <definedName name="MinūšuIntervāls">--LEFT(MinūtesTeksts,2)</definedName>
    <definedName name="MinūtesTeksts">'Laika intervāli'!$C$6</definedName>
    <definedName name="Pieaugums">TIME(0,MinūšuIntervāls,0)</definedName>
    <definedName name="Sākuma_laiks">'Laika intervāli'!$C$4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5" i="3" l="1"/>
  <c r="E14" i="3"/>
  <c r="E13" i="3"/>
  <c r="E12" i="3"/>
  <c r="E11" i="3"/>
  <c r="E10" i="3"/>
  <c r="E9" i="3"/>
  <c r="E8" i="3"/>
  <c r="E7" i="3"/>
  <c r="E6" i="3"/>
  <c r="E5" i="3"/>
  <c r="E4" i="3"/>
  <c r="E3" i="3"/>
  <c r="F2" i="4" l="1"/>
  <c r="H3" i="4" l="1"/>
  <c r="B8" i="3"/>
  <c r="B7" i="4"/>
  <c r="B2" i="4"/>
  <c r="H34" i="4"/>
  <c r="H32" i="4"/>
  <c r="H31" i="4"/>
  <c r="H29" i="4"/>
  <c r="H27" i="4"/>
  <c r="H26" i="4"/>
  <c r="H24" i="4"/>
  <c r="H22" i="4"/>
  <c r="H21" i="4"/>
  <c r="H18" i="4"/>
  <c r="H16" i="4"/>
  <c r="H15" i="4"/>
  <c r="H12" i="4"/>
  <c r="H10" i="4"/>
  <c r="H9" i="4"/>
  <c r="H6" i="4"/>
  <c r="H4" i="4"/>
  <c r="E3" i="2"/>
  <c r="E4" i="2" s="1"/>
  <c r="E5" i="2" s="1"/>
  <c r="E6" i="2" s="1"/>
  <c r="E7" i="2" s="1"/>
  <c r="E8" i="2" s="1"/>
  <c r="E9" i="2" s="1"/>
  <c r="E10" i="2" s="1"/>
  <c r="E11" i="2" s="1"/>
  <c r="E12" i="2" s="1"/>
  <c r="E13" i="2" s="1"/>
  <c r="E14" i="2" s="1"/>
  <c r="E15" i="2" s="1"/>
  <c r="E16" i="2" s="1"/>
  <c r="E17" i="2" s="1"/>
  <c r="E18" i="2" l="1"/>
  <c r="E18" i="4"/>
  <c r="E7" i="4"/>
  <c r="E11" i="4"/>
  <c r="E15" i="4"/>
  <c r="E8" i="4"/>
  <c r="E12" i="4"/>
  <c r="E16" i="4"/>
  <c r="E5" i="4"/>
  <c r="E9" i="4"/>
  <c r="E13" i="4"/>
  <c r="E17" i="4"/>
  <c r="E6" i="4"/>
  <c r="E10" i="4"/>
  <c r="E14" i="4"/>
  <c r="E19" i="2" l="1"/>
  <c r="E19" i="4"/>
  <c r="E20" i="2" l="1"/>
  <c r="E20" i="4"/>
  <c r="E21" i="2" l="1"/>
  <c r="E21" i="4"/>
  <c r="E22" i="2" l="1"/>
  <c r="E22" i="4"/>
  <c r="E23" i="2" l="1"/>
  <c r="E23" i="4"/>
  <c r="E24" i="2" l="1"/>
  <c r="E24" i="4"/>
  <c r="E25" i="2" l="1"/>
  <c r="E25" i="4"/>
  <c r="E26" i="2" l="1"/>
  <c r="E26" i="4"/>
  <c r="E27" i="4" l="1"/>
  <c r="E27" i="2"/>
  <c r="E28" i="2" l="1"/>
  <c r="E28" i="4"/>
  <c r="E29" i="2" l="1"/>
  <c r="E29" i="4"/>
  <c r="E30" i="2" l="1"/>
  <c r="E30" i="4"/>
  <c r="H14" i="3"/>
  <c r="H15" i="3"/>
  <c r="E31" i="2" l="1"/>
  <c r="E31" i="4"/>
  <c r="E4" i="4"/>
  <c r="F11" i="4" l="1"/>
  <c r="F16" i="4"/>
  <c r="F18" i="4"/>
  <c r="F5" i="4"/>
  <c r="F13" i="4"/>
  <c r="F10" i="4"/>
  <c r="F17" i="4"/>
  <c r="F15" i="4"/>
  <c r="F7" i="4"/>
  <c r="F6" i="4"/>
  <c r="F12" i="4"/>
  <c r="F9" i="4"/>
  <c r="F14" i="4"/>
  <c r="F8" i="4"/>
  <c r="F19" i="4"/>
  <c r="F20" i="4"/>
  <c r="F21" i="4"/>
  <c r="F22" i="4"/>
  <c r="F23" i="4"/>
  <c r="F24" i="4"/>
  <c r="F25" i="4"/>
  <c r="F26" i="4"/>
  <c r="F27" i="4"/>
  <c r="F28" i="4"/>
  <c r="F29" i="4"/>
  <c r="F4" i="4"/>
  <c r="F30" i="4"/>
  <c r="F31" i="4"/>
  <c r="E32" i="2"/>
  <c r="E32" i="4"/>
  <c r="F32" i="4" s="1"/>
  <c r="B2" i="3"/>
  <c r="B6" i="3"/>
  <c r="H3" i="3"/>
  <c r="H4" i="3"/>
  <c r="H5" i="3"/>
  <c r="H6" i="3"/>
  <c r="H7" i="3"/>
  <c r="H8" i="3"/>
  <c r="H9" i="3"/>
  <c r="H10" i="3"/>
  <c r="H11" i="3"/>
  <c r="H12" i="3"/>
  <c r="H13" i="3"/>
  <c r="J35" i="4" l="1"/>
  <c r="J34" i="4"/>
  <c r="J33" i="4"/>
  <c r="J32" i="4"/>
  <c r="I35" i="4"/>
  <c r="I33" i="4"/>
  <c r="I34" i="4"/>
  <c r="I32" i="4"/>
  <c r="I28" i="4"/>
  <c r="I29" i="4"/>
  <c r="I30" i="4"/>
  <c r="I27" i="4"/>
  <c r="J28" i="4"/>
  <c r="J29" i="4"/>
  <c r="J30" i="4"/>
  <c r="J27" i="4"/>
  <c r="J23" i="4"/>
  <c r="J24" i="4"/>
  <c r="J25" i="4"/>
  <c r="J22" i="4"/>
  <c r="I23" i="4"/>
  <c r="I24" i="4"/>
  <c r="I25" i="4"/>
  <c r="I22" i="4"/>
  <c r="J17" i="4"/>
  <c r="J18" i="4"/>
  <c r="J19" i="4"/>
  <c r="J20" i="4"/>
  <c r="J16" i="4"/>
  <c r="I17" i="4"/>
  <c r="I18" i="4"/>
  <c r="I19" i="4"/>
  <c r="I20" i="4"/>
  <c r="I16" i="4"/>
  <c r="J11" i="4"/>
  <c r="J12" i="4"/>
  <c r="J13" i="4"/>
  <c r="J14" i="4"/>
  <c r="J10" i="4"/>
  <c r="I11" i="4"/>
  <c r="I12" i="4"/>
  <c r="I13" i="4"/>
  <c r="I14" i="4"/>
  <c r="I10" i="4"/>
  <c r="J5" i="4"/>
  <c r="J6" i="4"/>
  <c r="J7" i="4"/>
  <c r="J8" i="4"/>
  <c r="J4" i="4"/>
  <c r="I5" i="4"/>
  <c r="I6" i="4"/>
  <c r="I7" i="4"/>
  <c r="I8" i="4"/>
  <c r="I4" i="4"/>
  <c r="E33" i="2"/>
  <c r="E33" i="4"/>
  <c r="F33" i="4" s="1"/>
  <c r="J9" i="4"/>
  <c r="J31" i="4"/>
  <c r="J26" i="4"/>
  <c r="J21" i="4"/>
  <c r="I31" i="4"/>
  <c r="I21" i="4"/>
  <c r="I9" i="4"/>
  <c r="J3" i="4"/>
  <c r="I3" i="4"/>
  <c r="I26" i="4"/>
  <c r="I15" i="4"/>
  <c r="J15" i="4"/>
  <c r="E34" i="2" l="1"/>
  <c r="E34" i="4"/>
  <c r="F34" i="4" s="1"/>
  <c r="E35" i="2" l="1"/>
  <c r="E35" i="4"/>
  <c r="F35" i="4" s="1"/>
  <c r="E36" i="4" l="1"/>
  <c r="F36" i="4" s="1"/>
  <c r="E36" i="2"/>
  <c r="E37" i="2" l="1"/>
  <c r="E37" i="4"/>
  <c r="F37" i="4" s="1"/>
  <c r="E38" i="4" l="1"/>
  <c r="F38" i="4" s="1"/>
  <c r="E38" i="2"/>
  <c r="E39" i="4" l="1"/>
  <c r="F39" i="4" s="1"/>
  <c r="E39" i="2"/>
  <c r="E40" i="4" l="1"/>
  <c r="F40" i="4" s="1"/>
  <c r="E40" i="2"/>
  <c r="E41" i="4" l="1"/>
  <c r="F41" i="4" s="1"/>
  <c r="E41" i="2"/>
  <c r="E42" i="4" l="1"/>
  <c r="F42" i="4" s="1"/>
  <c r="E42" i="2"/>
  <c r="E43" i="4" l="1"/>
  <c r="F43" i="4" s="1"/>
  <c r="E43" i="2"/>
  <c r="E44" i="4" l="1"/>
  <c r="F44" i="4" s="1"/>
  <c r="E44" i="2"/>
  <c r="E45" i="4" l="1"/>
  <c r="F45" i="4" s="1"/>
  <c r="E45" i="2"/>
  <c r="E46" i="4" l="1"/>
  <c r="F46" i="4" s="1"/>
  <c r="E46" i="2"/>
  <c r="E47" i="4" l="1"/>
  <c r="F47" i="4" s="1"/>
  <c r="E47" i="2"/>
  <c r="E48" i="4" l="1"/>
  <c r="F48" i="4" s="1"/>
  <c r="E48" i="2"/>
  <c r="E49" i="4" l="1"/>
  <c r="F49" i="4" s="1"/>
  <c r="E49" i="2"/>
  <c r="E50" i="4" l="1"/>
  <c r="F50" i="4" s="1"/>
  <c r="E50" i="2"/>
  <c r="E51" i="2" l="1"/>
  <c r="E51" i="4"/>
  <c r="F51" i="4" s="1"/>
  <c r="E52" i="4" l="1"/>
  <c r="F52" i="4" s="1"/>
  <c r="E52" i="2"/>
  <c r="E53" i="4" l="1"/>
  <c r="F53" i="4" s="1"/>
  <c r="E53" i="2"/>
  <c r="E54" i="4" l="1"/>
  <c r="F54" i="4" s="1"/>
  <c r="E54" i="2"/>
  <c r="E55" i="4" l="1"/>
  <c r="F55" i="4" s="1"/>
  <c r="E55" i="2"/>
  <c r="E56" i="4" l="1"/>
  <c r="F56" i="4" s="1"/>
  <c r="E56" i="2"/>
  <c r="E57" i="4" l="1"/>
  <c r="F57" i="4" s="1"/>
  <c r="E57" i="2"/>
  <c r="E58" i="4" l="1"/>
  <c r="F58" i="4" s="1"/>
  <c r="E58" i="2"/>
  <c r="E59" i="4" l="1"/>
  <c r="F59" i="4" s="1"/>
  <c r="E59" i="2"/>
  <c r="E60" i="4" l="1"/>
  <c r="F60" i="4" s="1"/>
  <c r="E60" i="2"/>
  <c r="E61" i="2" l="1"/>
  <c r="E61" i="4"/>
  <c r="F61" i="4" s="1"/>
  <c r="E62" i="2" l="1"/>
  <c r="E62" i="4"/>
  <c r="F62" i="4" s="1"/>
  <c r="E63" i="4" l="1"/>
  <c r="F63" i="4" s="1"/>
  <c r="E63" i="2"/>
  <c r="E64" i="4" l="1"/>
  <c r="F64" i="4" s="1"/>
  <c r="E64" i="2"/>
  <c r="E65" i="4" l="1"/>
  <c r="F65" i="4" s="1"/>
  <c r="E65" i="2"/>
  <c r="E66" i="4" l="1"/>
  <c r="F66" i="4" s="1"/>
  <c r="E66" i="2"/>
  <c r="E67" i="4" l="1"/>
  <c r="F67" i="4" s="1"/>
  <c r="E67" i="2"/>
  <c r="E68" i="2" l="1"/>
  <c r="E68" i="4"/>
  <c r="F68" i="4" s="1"/>
  <c r="E69" i="4" l="1"/>
  <c r="F69" i="4" s="1"/>
  <c r="E69" i="2"/>
  <c r="E70" i="4" l="1"/>
  <c r="F70" i="4" s="1"/>
  <c r="E70" i="2"/>
  <c r="E71" i="2" l="1"/>
  <c r="E71" i="4"/>
  <c r="F71" i="4" s="1"/>
  <c r="E72" i="4" l="1"/>
  <c r="F72" i="4" s="1"/>
  <c r="E72" i="2"/>
  <c r="E73" i="4" l="1"/>
  <c r="F73" i="4" s="1"/>
  <c r="E73" i="2"/>
  <c r="E74" i="4" l="1"/>
  <c r="F74" i="4" s="1"/>
  <c r="E74" i="2"/>
  <c r="E75" i="4" l="1"/>
  <c r="F75" i="4" s="1"/>
  <c r="E75" i="2"/>
  <c r="E76" i="4" s="1"/>
  <c r="F76" i="4" s="1"/>
</calcChain>
</file>

<file path=xl/sharedStrings.xml><?xml version="1.0" encoding="utf-8"?>
<sst xmlns="http://schemas.openxmlformats.org/spreadsheetml/2006/main" count="47" uniqueCount="38">
  <si>
    <t>Dienas grafiks</t>
  </si>
  <si>
    <t>SKATĪT GRAFIKU</t>
  </si>
  <si>
    <t>Gads</t>
  </si>
  <si>
    <t>Mēnesis</t>
  </si>
  <si>
    <t>Diena</t>
  </si>
  <si>
    <t>REDIĢĒT GRAFIKU</t>
  </si>
  <si>
    <t>Atlasiet, lai rediģētu laika intervālus</t>
  </si>
  <si>
    <t>Atlasiet, lai pievienotu jaunu pasākumu</t>
  </si>
  <si>
    <t>IEZĪMĒT GRAFIKĀ:</t>
  </si>
  <si>
    <t>Pārtraukums</t>
  </si>
  <si>
    <t>Laiks</t>
  </si>
  <si>
    <t>Apraksts</t>
  </si>
  <si>
    <t>NEDĒĻA ĪSUMĀ</t>
  </si>
  <si>
    <t>PIEZĪMES/UZDEVUMU SARAKSTS</t>
  </si>
  <si>
    <t>Izņemšana ķīmiskajā tīrītavā</t>
  </si>
  <si>
    <t>Piezvanīt televīzijas operatoram</t>
  </si>
  <si>
    <t>Pasākumu plānotājs</t>
  </si>
  <si>
    <t>Atlasiet, lai skatītu dienas grafiku</t>
  </si>
  <si>
    <t>DATUMS</t>
  </si>
  <si>
    <t>LAIKS</t>
  </si>
  <si>
    <t>APRAKSTS</t>
  </si>
  <si>
    <t>Mošanās</t>
  </si>
  <si>
    <t>Duša</t>
  </si>
  <si>
    <t>Došanās uz darbu</t>
  </si>
  <si>
    <t>Sākt maiņu</t>
  </si>
  <si>
    <t>Pusdienas</t>
  </si>
  <si>
    <t>Atgriešanās darbā</t>
  </si>
  <si>
    <t>Uzņēmuma zvans</t>
  </si>
  <si>
    <t>Mājas</t>
  </si>
  <si>
    <t>Futbola treniņš</t>
  </si>
  <si>
    <t>Brokastis</t>
  </si>
  <si>
    <t>UNIKĀLA VĒRTĪBA (APRĒĶINĀTS)</t>
  </si>
  <si>
    <t>Laika intervāli</t>
  </si>
  <si>
    <t>REDIĢĒT LAIKA TABULU</t>
  </si>
  <si>
    <t>Sākuma laiks</t>
  </si>
  <si>
    <t>Intervāls</t>
  </si>
  <si>
    <t>Beigu laiks</t>
  </si>
  <si>
    <t>15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</si>
</sst>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09]h:mm\ AM/PM;@"/>
    <numFmt numFmtId="169" formatCode="[$-409]mmmm\ d\,\ yyyy;@"/>
    <numFmt numFmtId="170" formatCode="h:mm:ss;@"/>
  </numFmts>
  <fonts count="21" x14ac:knownFonts="1">
    <font>
      <sz val="11"/>
      <color theme="1"/>
      <name val="Calibri"/>
      <family val="2"/>
      <scheme val="minor"/>
    </font>
    <font>
      <b/>
      <sz val="11"/>
      <color theme="3"/>
      <name val="Calibri"/>
      <family val="2"/>
      <scheme val="minor"/>
    </font>
    <font>
      <b/>
      <sz val="12"/>
      <color theme="0"/>
      <name val="Calibri"/>
      <family val="2"/>
      <scheme val="minor"/>
    </font>
    <font>
      <b/>
      <sz val="22"/>
      <color theme="4"/>
      <name val="Arial"/>
      <family val="2"/>
      <scheme val="major"/>
    </font>
    <font>
      <sz val="11"/>
      <color theme="4"/>
      <name val="Segoe Print"/>
    </font>
    <font>
      <sz val="11"/>
      <color theme="2" tint="0.59996337778862885"/>
      <name val="Calibri"/>
      <family val="2"/>
      <scheme val="minor"/>
    </font>
    <font>
      <b/>
      <sz val="26"/>
      <color theme="0"/>
      <name val="Calibri"/>
      <family val="2"/>
      <scheme val="minor"/>
    </font>
    <font>
      <b/>
      <sz val="18"/>
      <color theme="3"/>
      <name val="Arial"/>
      <family val="2"/>
      <scheme val="major"/>
    </font>
    <font>
      <b/>
      <sz val="90"/>
      <color theme="4"/>
      <name val="Arial"/>
      <family val="2"/>
      <scheme val="major"/>
    </font>
    <font>
      <b/>
      <sz val="16"/>
      <color theme="0"/>
      <name val="Calibri"/>
      <family val="2"/>
      <scheme val="minor"/>
    </font>
    <font>
      <sz val="12"/>
      <color theme="1"/>
      <name val="Calibri"/>
      <family val="2"/>
      <scheme val="minor"/>
    </font>
    <font>
      <b/>
      <sz val="34"/>
      <color theme="3"/>
      <name val="Calibri"/>
      <family val="2"/>
      <scheme val="minor"/>
    </font>
    <font>
      <b/>
      <sz val="11"/>
      <color theme="1"/>
      <name val="Calibri"/>
      <family val="2"/>
      <scheme val="minor"/>
    </font>
    <font>
      <sz val="11"/>
      <color theme="3"/>
      <name val="Calibri"/>
      <family val="2"/>
      <scheme val="minor"/>
    </font>
    <font>
      <sz val="11"/>
      <color theme="1"/>
      <name val="Calibri"/>
      <family val="2"/>
      <scheme val="minor"/>
    </font>
    <font>
      <b/>
      <sz val="12"/>
      <color theme="3"/>
      <name val="Calibri"/>
      <family val="2"/>
      <scheme val="minor"/>
    </font>
    <font>
      <sz val="11"/>
      <name val="Calibri"/>
      <family val="2"/>
      <scheme val="minor"/>
    </font>
    <font>
      <u/>
      <sz val="11"/>
      <color theme="0"/>
      <name val="Calibri"/>
      <family val="2"/>
      <scheme val="minor"/>
    </font>
    <font>
      <sz val="9"/>
      <name val="Calibri"/>
      <family val="2"/>
      <scheme val="minor"/>
    </font>
    <font>
      <b/>
      <sz val="22"/>
      <color theme="4" tint="-0.249977111117893"/>
      <name val="Arial"/>
      <family val="2"/>
      <scheme val="major"/>
    </font>
    <font>
      <sz val="11"/>
      <color theme="4" tint="-0.249977111117893"/>
      <name val="Segoe Print"/>
    </font>
  </fonts>
  <fills count="10">
    <fill>
      <patternFill patternType="none"/>
    </fill>
    <fill>
      <patternFill patternType="gray125"/>
    </fill>
    <fill>
      <patternFill patternType="solid">
        <fgColor theme="3"/>
        <bgColor indexed="64"/>
      </patternFill>
    </fill>
    <fill>
      <patternFill patternType="solid">
        <fgColor theme="2" tint="0.59999389629810485"/>
        <bgColor indexed="64"/>
      </patternFill>
    </fill>
    <fill>
      <patternFill patternType="solid">
        <fgColor indexed="65"/>
        <bgColor theme="2" tint="0.59996337778862885"/>
      </patternFill>
    </fill>
    <fill>
      <patternFill patternType="solid">
        <fgColor indexed="65"/>
        <bgColor indexed="64"/>
      </patternFill>
    </fill>
    <fill>
      <patternFill patternType="solid">
        <fgColor theme="0"/>
        <bgColor indexed="64"/>
      </patternFill>
    </fill>
    <fill>
      <patternFill patternType="solid">
        <fgColor theme="1"/>
        <bgColor indexed="64"/>
      </patternFill>
    </fill>
    <fill>
      <patternFill patternType="solid">
        <fgColor rgb="FFFFFFCC"/>
      </patternFill>
    </fill>
    <fill>
      <patternFill patternType="gray125">
        <fgColor theme="2" tint="0.59996337778862885"/>
        <bgColor auto="1"/>
      </patternFill>
    </fill>
  </fills>
  <borders count="17">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top/>
      <bottom style="thick">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style="thin">
        <color theme="1"/>
      </left>
      <right style="thin">
        <color theme="1"/>
      </right>
      <top/>
      <bottom style="thin">
        <color theme="1"/>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right style="thin">
        <color theme="3"/>
      </right>
      <top style="thin">
        <color indexed="64"/>
      </top>
      <bottom/>
      <diagonal/>
    </border>
    <border>
      <left/>
      <right/>
      <top/>
      <bottom style="hair">
        <color theme="0" tint="-0.34998626667073579"/>
      </bottom>
      <diagonal/>
    </border>
  </borders>
  <cellStyleXfs count="36">
    <xf numFmtId="0" fontId="0" fillId="0" borderId="0">
      <alignment vertical="center"/>
    </xf>
    <xf numFmtId="0" fontId="7" fillId="0" borderId="0" applyNumberFormat="0" applyFill="0" applyBorder="0" applyAlignment="0" applyProtection="0"/>
    <xf numFmtId="0" fontId="11" fillId="0" borderId="0" applyNumberFormat="0" applyFill="0" applyBorder="0" applyAlignment="0" applyProtection="0"/>
    <xf numFmtId="0" fontId="9" fillId="7" borderId="0" applyNumberFormat="0" applyAlignment="0" applyProtection="0"/>
    <xf numFmtId="0" fontId="2" fillId="7" borderId="0" applyNumberFormat="0" applyBorder="0" applyAlignment="0" applyProtection="0"/>
    <xf numFmtId="167" fontId="14" fillId="0" borderId="0" applyFill="0" applyBorder="0" applyAlignment="0" applyProtection="0"/>
    <xf numFmtId="165" fontId="14" fillId="0" borderId="0" applyFill="0" applyBorder="0" applyAlignment="0" applyProtection="0"/>
    <xf numFmtId="166" fontId="14" fillId="0" borderId="0" applyFill="0" applyBorder="0" applyAlignment="0" applyProtection="0"/>
    <xf numFmtId="164" fontId="14" fillId="0" borderId="0" applyFill="0" applyBorder="0" applyAlignment="0" applyProtection="0"/>
    <xf numFmtId="9" fontId="14" fillId="0" borderId="0" applyFill="0" applyBorder="0" applyAlignment="0" applyProtection="0"/>
    <xf numFmtId="0" fontId="14" fillId="8" borderId="10" applyNumberFormat="0" applyAlignment="0" applyProtection="0"/>
    <xf numFmtId="170" fontId="14" fillId="0" borderId="0" applyFill="0">
      <alignment horizontal="left" indent="1"/>
    </xf>
    <xf numFmtId="0" fontId="11" fillId="0" borderId="0">
      <alignment horizontal="center" vertical="top"/>
    </xf>
    <xf numFmtId="0" fontId="8" fillId="0" borderId="0">
      <alignment horizontal="center" vertical="center"/>
    </xf>
    <xf numFmtId="14" fontId="14" fillId="0" borderId="0">
      <alignment horizontal="left" vertical="center" indent="1"/>
    </xf>
    <xf numFmtId="0" fontId="14" fillId="0" borderId="0">
      <alignment horizontal="left" vertical="center" indent="1"/>
    </xf>
    <xf numFmtId="0" fontId="15" fillId="2" borderId="0">
      <alignment vertical="center"/>
    </xf>
    <xf numFmtId="0" fontId="13" fillId="5" borderId="1" applyNumberFormat="0" applyFont="0">
      <alignment horizontal="left" vertical="center"/>
    </xf>
    <xf numFmtId="0" fontId="12" fillId="0" borderId="0">
      <alignment horizontal="left" indent="3"/>
    </xf>
    <xf numFmtId="0" fontId="12" fillId="6" borderId="11">
      <alignment horizontal="left" vertical="center" indent="1"/>
    </xf>
    <xf numFmtId="0" fontId="4" fillId="4" borderId="12">
      <alignment horizontal="center" vertical="center" wrapText="1"/>
      <protection locked="0"/>
    </xf>
    <xf numFmtId="0" fontId="13" fillId="4" borderId="13" applyNumberFormat="0" applyFont="0" applyAlignment="0">
      <alignment horizontal="right" vertical="center" wrapText="1"/>
      <protection locked="0"/>
    </xf>
    <xf numFmtId="0" fontId="2" fillId="2" borderId="7">
      <alignment horizontal="center" vertical="center"/>
    </xf>
    <xf numFmtId="0" fontId="6" fillId="2" borderId="0">
      <alignment horizontal="center" vertical="center"/>
    </xf>
    <xf numFmtId="0" fontId="8" fillId="2" borderId="0">
      <alignment horizontal="center" vertical="center"/>
    </xf>
    <xf numFmtId="0" fontId="10" fillId="0" borderId="0">
      <alignment horizontal="left" vertical="center" wrapText="1" indent="5"/>
    </xf>
    <xf numFmtId="0" fontId="16" fillId="4" borderId="14" applyNumberFormat="0" applyFill="0" applyAlignment="0">
      <alignment horizontal="center" vertical="center" wrapText="1"/>
      <protection locked="0"/>
    </xf>
    <xf numFmtId="0" fontId="1" fillId="3" borderId="2">
      <alignment horizontal="left" indent="1"/>
    </xf>
    <xf numFmtId="14" fontId="5" fillId="3" borderId="3">
      <alignment vertical="center"/>
    </xf>
    <xf numFmtId="0" fontId="13" fillId="5" borderId="4">
      <alignment horizontal="left" vertical="center"/>
    </xf>
    <xf numFmtId="0" fontId="13" fillId="5" borderId="15">
      <alignment horizontal="left" vertical="center"/>
    </xf>
    <xf numFmtId="0" fontId="13" fillId="5" borderId="6">
      <alignment horizontal="left" vertical="center"/>
    </xf>
    <xf numFmtId="0" fontId="4" fillId="0" borderId="16">
      <alignment horizontal="center" vertical="center" wrapText="1"/>
    </xf>
    <xf numFmtId="0" fontId="4" fillId="0" borderId="16">
      <alignment vertical="center"/>
    </xf>
    <xf numFmtId="0" fontId="17" fillId="0" borderId="0" applyNumberFormat="0" applyFill="0" applyBorder="0" applyAlignment="0" applyProtection="0">
      <alignment vertical="center"/>
    </xf>
    <xf numFmtId="0" fontId="17" fillId="0" borderId="0" applyFill="0" applyBorder="0" applyAlignment="0" applyProtection="0">
      <alignment vertical="center"/>
    </xf>
  </cellStyleXfs>
  <cellXfs count="47">
    <xf numFmtId="0" fontId="0" fillId="0" borderId="0" xfId="0">
      <alignment vertical="center"/>
    </xf>
    <xf numFmtId="0" fontId="0" fillId="3" borderId="3" xfId="0" applyFill="1" applyBorder="1">
      <alignment vertical="center"/>
    </xf>
    <xf numFmtId="0" fontId="0" fillId="3" borderId="5" xfId="0" applyFill="1" applyBorder="1">
      <alignment vertical="center"/>
    </xf>
    <xf numFmtId="14" fontId="5" fillId="3" borderId="3" xfId="0" applyNumberFormat="1" applyFont="1" applyFill="1" applyBorder="1">
      <alignment vertical="center"/>
    </xf>
    <xf numFmtId="0" fontId="0" fillId="0" borderId="0" xfId="0" applyAlignment="1">
      <alignment horizontal="left" vertical="center" indent="2"/>
    </xf>
    <xf numFmtId="0" fontId="0" fillId="0" borderId="0" xfId="0" applyAlignment="1">
      <alignment horizontal="left" wrapText="1"/>
    </xf>
    <xf numFmtId="0" fontId="0" fillId="0" borderId="0" xfId="0" applyAlignment="1">
      <alignment horizontal="left"/>
    </xf>
    <xf numFmtId="0" fontId="9" fillId="7" borderId="0" xfId="3" applyAlignment="1" applyProtection="1">
      <alignment horizontal="left" vertical="center" indent="10"/>
      <protection locked="0"/>
    </xf>
    <xf numFmtId="0" fontId="9" fillId="7" borderId="0" xfId="3" applyAlignment="1" applyProtection="1">
      <alignment horizontal="left" vertical="center" indent="6"/>
      <protection locked="0"/>
    </xf>
    <xf numFmtId="0" fontId="7" fillId="0" borderId="0" xfId="1" applyFill="1" applyAlignment="1">
      <alignment horizontal="left" vertical="center"/>
    </xf>
    <xf numFmtId="170" fontId="14" fillId="0" borderId="0" xfId="11">
      <alignment horizontal="left" indent="1"/>
    </xf>
    <xf numFmtId="14" fontId="14" fillId="0" borderId="0" xfId="14">
      <alignment horizontal="left" vertical="center" indent="1"/>
    </xf>
    <xf numFmtId="0" fontId="14" fillId="0" borderId="0" xfId="15">
      <alignment horizontal="left" vertical="center" indent="1"/>
    </xf>
    <xf numFmtId="0" fontId="15" fillId="2" borderId="0" xfId="16">
      <alignment vertical="center"/>
    </xf>
    <xf numFmtId="0" fontId="13" fillId="5" borderId="1" xfId="17">
      <alignment horizontal="left" vertical="center"/>
    </xf>
    <xf numFmtId="0" fontId="12" fillId="0" borderId="0" xfId="18">
      <alignment horizontal="left" indent="3"/>
    </xf>
    <xf numFmtId="0" fontId="4" fillId="4" borderId="12" xfId="20">
      <alignment horizontal="center" vertical="center" wrapText="1"/>
      <protection locked="0"/>
    </xf>
    <xf numFmtId="0" fontId="10" fillId="0" borderId="0" xfId="25">
      <alignment horizontal="left" vertical="center" wrapText="1" indent="5"/>
    </xf>
    <xf numFmtId="0" fontId="1" fillId="3" borderId="2" xfId="27">
      <alignment horizontal="left" indent="1"/>
    </xf>
    <xf numFmtId="170" fontId="14" fillId="5" borderId="0" xfId="11" applyFill="1">
      <alignment horizontal="left" indent="1"/>
    </xf>
    <xf numFmtId="168" fontId="16" fillId="5" borderId="14" xfId="26" applyNumberFormat="1" applyFill="1" applyAlignment="1">
      <alignment horizontal="left" indent="1"/>
      <protection locked="0"/>
    </xf>
    <xf numFmtId="0" fontId="13" fillId="5" borderId="4" xfId="29">
      <alignment horizontal="left" vertical="center"/>
    </xf>
    <xf numFmtId="0" fontId="13" fillId="5" borderId="15" xfId="30">
      <alignment horizontal="left" vertical="center"/>
    </xf>
    <xf numFmtId="0" fontId="13" fillId="5" borderId="6" xfId="31">
      <alignment horizontal="left" vertical="center"/>
    </xf>
    <xf numFmtId="170" fontId="14" fillId="0" borderId="0" xfId="11" applyFill="1">
      <alignment horizontal="left" indent="1"/>
    </xf>
    <xf numFmtId="169" fontId="9" fillId="7" borderId="0" xfId="3" applyNumberFormat="1" applyAlignment="1" applyProtection="1">
      <alignment horizontal="left" vertical="center"/>
    </xf>
    <xf numFmtId="0" fontId="4" fillId="0" borderId="16" xfId="33">
      <alignment vertical="center"/>
    </xf>
    <xf numFmtId="0" fontId="17" fillId="0" borderId="0" xfId="34">
      <alignment vertical="center"/>
    </xf>
    <xf numFmtId="0" fontId="18" fillId="9" borderId="0" xfId="0" applyFont="1" applyFill="1" applyAlignment="1" applyProtection="1">
      <alignment horizontal="left"/>
      <protection locked="0"/>
    </xf>
    <xf numFmtId="0" fontId="18" fillId="9" borderId="0" xfId="0" applyFont="1" applyFill="1" applyProtection="1">
      <alignment vertical="center"/>
      <protection locked="0"/>
    </xf>
    <xf numFmtId="170" fontId="14" fillId="5" borderId="1" xfId="17" applyNumberFormat="1" applyFont="1">
      <alignment horizontal="left" vertical="center"/>
    </xf>
    <xf numFmtId="168" fontId="14" fillId="4" borderId="13" xfId="21" applyNumberFormat="1" applyFont="1" applyAlignment="1" applyProtection="1">
      <alignment horizontal="left" indent="1"/>
    </xf>
    <xf numFmtId="0" fontId="4" fillId="0" borderId="16" xfId="32">
      <alignment horizontal="center" vertical="center" wrapText="1"/>
    </xf>
    <xf numFmtId="0" fontId="2" fillId="7" borderId="8" xfId="4" applyBorder="1" applyAlignment="1">
      <alignment horizontal="left" vertical="center" indent="1"/>
    </xf>
    <xf numFmtId="0" fontId="2" fillId="7" borderId="9" xfId="4" applyBorder="1" applyAlignment="1">
      <alignment horizontal="left" vertical="center" indent="1"/>
    </xf>
    <xf numFmtId="0" fontId="7" fillId="0" borderId="0" xfId="1" applyAlignment="1">
      <alignment vertical="center"/>
    </xf>
    <xf numFmtId="0" fontId="11" fillId="0" borderId="0" xfId="12">
      <alignment horizontal="center" vertical="top"/>
    </xf>
    <xf numFmtId="0" fontId="20" fillId="0" borderId="16" xfId="32" applyFont="1">
      <alignment horizontal="center" vertical="center" wrapText="1"/>
    </xf>
    <xf numFmtId="0" fontId="19" fillId="3" borderId="3" xfId="0" applyFont="1" applyFill="1" applyBorder="1" applyAlignment="1">
      <alignment horizontal="left" vertical="center" indent="1"/>
    </xf>
    <xf numFmtId="0" fontId="3" fillId="3" borderId="3" xfId="0" applyFont="1" applyFill="1" applyBorder="1" applyAlignment="1">
      <alignment horizontal="left" vertical="center" indent="1"/>
    </xf>
    <xf numFmtId="0" fontId="12" fillId="6" borderId="11" xfId="19">
      <alignment horizontal="left" vertical="center" indent="1"/>
    </xf>
    <xf numFmtId="0" fontId="8" fillId="0" borderId="0" xfId="13">
      <alignment horizontal="center" vertical="center"/>
    </xf>
    <xf numFmtId="0" fontId="2" fillId="7" borderId="0" xfId="4" applyAlignment="1" applyProtection="1">
      <alignment horizontal="left" vertical="center" indent="5"/>
      <protection locked="0"/>
    </xf>
    <xf numFmtId="0" fontId="2" fillId="2" borderId="7" xfId="22">
      <alignment horizontal="center" vertical="center"/>
    </xf>
    <xf numFmtId="0" fontId="6" fillId="2" borderId="0" xfId="23">
      <alignment horizontal="center" vertical="center"/>
    </xf>
    <xf numFmtId="0" fontId="8" fillId="2" borderId="0" xfId="24">
      <alignment horizontal="center" vertical="center"/>
    </xf>
    <xf numFmtId="0" fontId="7" fillId="0" borderId="0" xfId="1" applyFill="1" applyAlignment="1">
      <alignment horizontal="left" vertical="center"/>
    </xf>
  </cellXfs>
  <cellStyles count="36">
    <cellStyle name="Aizpildījums" xfId="16" xr:uid="{00000000-0005-0000-0000-00000E000000}"/>
    <cellStyle name="Apakšējā_apmale" xfId="21" xr:uid="{00000000-0005-0000-0000-000001000000}"/>
    <cellStyle name="Apakšējā_izvēles_rūtiņas_apmale" xfId="33" xr:uid="{00000000-0005-0000-0000-000002000000}"/>
    <cellStyle name="Apmale" xfId="17" xr:uid="{00000000-0005-0000-0000-000000000000}"/>
    <cellStyle name="Atkāpe" xfId="18" xr:uid="{00000000-0005-0000-0000-000015000000}"/>
    <cellStyle name="Augšējā_apmale" xfId="26" xr:uid="{00000000-0005-0000-0000-00001F000000}"/>
    <cellStyle name="Datums" xfId="13" xr:uid="{00000000-0005-0000-0000-000008000000}"/>
    <cellStyle name="Diena" xfId="12" xr:uid="{00000000-0005-0000-0000-000009000000}"/>
    <cellStyle name="Hiper​​​saite 2" xfId="35" xr:uid="{00000000-0005-0000-0000-000014000000}"/>
    <cellStyle name="Hipersaite" xfId="34" builtinId="8" customBuiltin="1"/>
    <cellStyle name="Iezīmēt" xfId="19" xr:uid="{00000000-0005-0000-0000-000012000000}"/>
    <cellStyle name="Izvēles rūtiņa" xfId="20" xr:uid="{00000000-0005-0000-0000-000003000000}"/>
    <cellStyle name="Komats" xfId="5" builtinId="3" customBuiltin="1"/>
    <cellStyle name="Komats [0]" xfId="6" builtinId="6" customBuiltin="1"/>
    <cellStyle name="Laiks" xfId="11" xr:uid="{00000000-0005-0000-0000-00001D000000}"/>
    <cellStyle name="Nedēļas diena" xfId="27" xr:uid="{00000000-0005-0000-0000-000023000000}"/>
    <cellStyle name="Nedēļas_apakšējais_stūris" xfId="31" xr:uid="{00000000-0005-0000-0000-000020000000}"/>
    <cellStyle name="Nedēļas_detalizētā_informācija" xfId="29" xr:uid="{00000000-0005-0000-0000-000021000000}"/>
    <cellStyle name="Nedēļas_labais_stūris" xfId="30" xr:uid="{00000000-0005-0000-0000-000022000000}"/>
    <cellStyle name="Nosaukums" xfId="1" builtinId="15" customBuiltin="1"/>
    <cellStyle name="Parasts" xfId="0" builtinId="0" customBuiltin="1"/>
    <cellStyle name="Pasākuma_datums" xfId="24" xr:uid="{00000000-0005-0000-0000-00000A000000}"/>
    <cellStyle name="Pasākuma_diena" xfId="23" xr:uid="{00000000-0005-0000-0000-00000B000000}"/>
    <cellStyle name="Pasākuma_galvene" xfId="25" xr:uid="{00000000-0005-0000-0000-00000D000000}"/>
    <cellStyle name="Pasākuma_pilnais_datums" xfId="22" xr:uid="{00000000-0005-0000-0000-00000C000000}"/>
    <cellStyle name="Piezīme" xfId="10" builtinId="10" customBuiltin="1"/>
    <cellStyle name="Piezīmes" xfId="32" xr:uid="{00000000-0005-0000-0000-000018000000}"/>
    <cellStyle name="Procenti" xfId="9" builtinId="5" customBuiltin="1"/>
    <cellStyle name="Stils 1" xfId="28" xr:uid="{00000000-0005-0000-0000-00001A000000}"/>
    <cellStyle name="Tabulas_datums" xfId="14" xr:uid="{00000000-0005-0000-0000-00001B000000}"/>
    <cellStyle name="Tabulas_detalizētā_informācija" xfId="15" xr:uid="{00000000-0005-0000-0000-00001C000000}"/>
    <cellStyle name="Valūta" xfId="7" builtinId="4" customBuiltin="1"/>
    <cellStyle name="Valūta [0]" xfId="8" builtinId="7" customBuiltin="1"/>
    <cellStyle name="Virsraksts 1" xfId="2" builtinId="16" customBuiltin="1"/>
    <cellStyle name="Virsraksts 2" xfId="3" builtinId="17" customBuiltin="1"/>
    <cellStyle name="Virsraksts 3" xfId="4" builtinId="18" customBuiltin="1"/>
  </cellStyles>
  <dxfs count="19">
    <dxf>
      <numFmt numFmtId="168" formatCode="[$-409]h:mm\ AM/PM;@"/>
    </dxf>
    <dxf>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numFmt numFmtId="0" formatCode="General"/>
    </dxf>
    <dxf>
      <font>
        <strike val="0"/>
        <outline val="0"/>
        <shadow val="0"/>
        <u val="none"/>
        <vertAlign val="baseline"/>
        <sz val="9"/>
        <color auto="1"/>
        <name val="Calibri"/>
        <family val="2"/>
        <scheme val="minor"/>
      </font>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ill>
        <patternFill>
          <bgColor theme="4" tint="0.79998168889431442"/>
        </patternFill>
      </fill>
    </dxf>
    <dxf>
      <font>
        <b/>
        <i val="0"/>
      </font>
      <fill>
        <patternFill patternType="solid">
          <fgColor auto="1"/>
          <bgColor theme="0"/>
        </patternFill>
      </fill>
      <border>
        <horizontal/>
      </border>
    </dxf>
    <dxf>
      <font>
        <b/>
        <i val="0"/>
        <color theme="0"/>
      </font>
      <fill>
        <patternFill patternType="solid">
          <fgColor theme="4"/>
          <bgColor theme="3"/>
        </patternFill>
      </fill>
      <border diagonalUp="0" diagonalDown="0">
        <left/>
        <right/>
        <top/>
        <bottom/>
        <vertical/>
        <horizontal/>
      </border>
    </dxf>
    <dxf>
      <font>
        <b/>
        <i val="0"/>
        <color theme="3"/>
      </font>
      <fill>
        <patternFill>
          <bgColor theme="0"/>
        </patternFill>
      </fill>
      <border diagonalUp="0" diagonalDown="0">
        <left style="thin">
          <color theme="3"/>
        </left>
        <right style="thin">
          <color theme="3"/>
        </right>
        <top/>
        <bottom style="thin">
          <color theme="3"/>
        </bottom>
        <vertical style="thin">
          <color theme="3"/>
        </vertical>
        <horizontal/>
      </border>
    </dxf>
    <dxf>
      <fill>
        <patternFill>
          <bgColor theme="4" tint="0.79998168889431442"/>
        </patternFill>
      </fill>
    </dxf>
    <dxf>
      <font>
        <b val="0"/>
        <i val="0"/>
        <color theme="3"/>
      </font>
      <fill>
        <patternFill>
          <bgColor theme="0"/>
        </patternFill>
      </fill>
      <border>
        <left style="thin">
          <color theme="3"/>
        </left>
        <right style="thin">
          <color theme="3"/>
        </right>
        <top style="thin">
          <color theme="3"/>
        </top>
        <bottom style="thin">
          <color theme="3"/>
        </bottom>
        <vertical style="thin">
          <color theme="3"/>
        </vertical>
        <horizontal style="thin">
          <color theme="3"/>
        </horizontal>
      </border>
    </dxf>
    <dxf>
      <font>
        <b/>
        <i val="0"/>
        <color theme="0"/>
      </font>
      <fill>
        <patternFill patternType="solid">
          <fgColor theme="4"/>
          <bgColor theme="4"/>
        </patternFill>
      </fill>
      <border>
        <left style="thin">
          <color theme="3"/>
        </left>
        <right style="thin">
          <color theme="3"/>
        </right>
        <top style="thin">
          <color theme="3"/>
        </top>
        <bottom style="thin">
          <color theme="3"/>
        </bottom>
        <vertical style="thin">
          <color theme="3"/>
        </vertical>
        <horizontal style="thin">
          <color theme="3"/>
        </horizontal>
      </border>
    </dxf>
    <dxf>
      <font>
        <b val="0"/>
        <i val="0"/>
        <color theme="3"/>
      </font>
      <fill>
        <patternFill patternType="none">
          <bgColor auto="1"/>
        </patternFill>
      </fill>
      <border>
        <left style="thin">
          <color theme="3"/>
        </left>
        <right style="thin">
          <color theme="3"/>
        </right>
        <top style="thin">
          <color theme="3"/>
        </top>
        <bottom style="thin">
          <color theme="3"/>
        </bottom>
        <vertical style="thin">
          <color theme="3"/>
        </vertical>
        <horizontal style="thin">
          <color theme="3"/>
        </horizontal>
      </border>
    </dxf>
  </dxfs>
  <tableStyles count="2" defaultTableStyle="TableStyleMedium2" defaultPivotStyle="PivotStyleLight16">
    <tableStyle name="Dienas grafiks" pivot="0" count="4" xr9:uid="{00000000-0011-0000-FFFF-FFFF00000000}">
      <tableStyleElement type="wholeTable" dxfId="18"/>
      <tableStyleElement type="headerRow" dxfId="17"/>
      <tableStyleElement type="firstRowStripe" dxfId="16"/>
      <tableStyleElement type="secondRowStripe" dxfId="15"/>
    </tableStyle>
    <tableStyle name="Laika intervāli" pivot="0" count="4" xr9:uid="{00000000-0011-0000-FFFF-FFFF01000000}">
      <tableStyleElement type="wholeTable" dxfId="14"/>
      <tableStyleElement type="headerRow"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customXml" Target="/customXml/item32.xml" Id="rId10" /><Relationship Type="http://schemas.openxmlformats.org/officeDocument/2006/relationships/theme" Target="/xl/theme/theme11.xml" Id="rId4" /><Relationship Type="http://schemas.openxmlformats.org/officeDocument/2006/relationships/customXml" Target="/customXml/item23.xml" Id="rId9" /></Relationships>
</file>

<file path=xl/drawings/_rels/drawing13.xml.rels>&#65279;<?xml version="1.0" encoding="utf-8"?><Relationships xmlns="http://schemas.openxmlformats.org/package/2006/relationships"><Relationship Type="http://schemas.openxmlformats.org/officeDocument/2006/relationships/hyperlink" Target="#'Laika interv&#257;li'!A1" TargetMode="External" Id="rId2" /><Relationship Type="http://schemas.openxmlformats.org/officeDocument/2006/relationships/hyperlink" Target="#'Pas&#257;kumu pl&#257;not&#257;js'!A1" TargetMode="External" Id="rId1" /></Relationships>
</file>

<file path=xl/drawings/_rels/drawing22.xml.rels>&#65279;<?xml version="1.0" encoding="utf-8"?><Relationships xmlns="http://schemas.openxmlformats.org/package/2006/relationships"><Relationship Type="http://schemas.openxmlformats.org/officeDocument/2006/relationships/hyperlink" Target="#'Laika interv&#257;li'!A1" TargetMode="External" Id="rId2" /><Relationship Type="http://schemas.openxmlformats.org/officeDocument/2006/relationships/hyperlink" Target="#'Dienas grafiks'!A1" TargetMode="External" Id="rId1" /></Relationships>
</file>

<file path=xl/drawings/_rels/drawing31.xml.rels>&#65279;<?xml version="1.0" encoding="utf-8"?><Relationships xmlns="http://schemas.openxmlformats.org/package/2006/relationships"><Relationship Type="http://schemas.openxmlformats.org/officeDocument/2006/relationships/hyperlink" Target="#'Dienas grafiks'!A1" TargetMode="External" Id="rId2" /><Relationship Type="http://schemas.openxmlformats.org/officeDocument/2006/relationships/hyperlink" Target="#'Pas&#257;kumu pl&#257;not&#257;js'!A1" TargetMode="External" Id="rId1" /></Relationships>
</file>

<file path=xl/drawings/drawing13.xml><?xml version="1.0" encoding="utf-8"?>
<xdr:wsDr xmlns:xdr="http://schemas.openxmlformats.org/drawingml/2006/spreadsheetDrawing" xmlns:a="http://schemas.openxmlformats.org/drawingml/2006/main">
  <xdr:twoCellAnchor editAs="oneCell">
    <xdr:from>
      <xdr:col>1</xdr:col>
      <xdr:colOff>1429</xdr:colOff>
      <xdr:row>9</xdr:row>
      <xdr:rowOff>129813</xdr:rowOff>
    </xdr:from>
    <xdr:to>
      <xdr:col>1</xdr:col>
      <xdr:colOff>295513</xdr:colOff>
      <xdr:row>11</xdr:row>
      <xdr:rowOff>17318</xdr:rowOff>
    </xdr:to>
    <xdr:grpSp>
      <xdr:nvGrpSpPr>
        <xdr:cNvPr id="107" name="Ikona Skatīt grafiku" descr="Kalendārs">
          <a:extLst>
            <a:ext uri="{FF2B5EF4-FFF2-40B4-BE49-F238E27FC236}">
              <a16:creationId xmlns:a16="http://schemas.microsoft.com/office/drawing/2014/main" id="{00000000-0008-0000-0000-00006B000000}"/>
            </a:ext>
          </a:extLst>
        </xdr:cNvPr>
        <xdr:cNvGrpSpPr>
          <a:grpSpLocks noChangeAspect="1"/>
        </xdr:cNvGrpSpPr>
      </xdr:nvGrpSpPr>
      <xdr:grpSpPr bwMode="auto">
        <a:xfrm>
          <a:off x="182404" y="2320563"/>
          <a:ext cx="294084" cy="268505"/>
          <a:chOff x="61" y="204"/>
          <a:chExt cx="31" cy="120"/>
        </a:xfrm>
      </xdr:grpSpPr>
      <xdr:sp macro="" textlink="">
        <xdr:nvSpPr>
          <xdr:cNvPr id="108" name="Taisnstūris 9">
            <a:extLst>
              <a:ext uri="{FF2B5EF4-FFF2-40B4-BE49-F238E27FC236}">
                <a16:creationId xmlns:a16="http://schemas.microsoft.com/office/drawing/2014/main" id="{00000000-0008-0000-0000-00006C000000}"/>
              </a:ext>
            </a:extLst>
          </xdr:cNvPr>
          <xdr:cNvSpPr>
            <a:spLocks noChangeArrowheads="1"/>
          </xdr:cNvSpPr>
        </xdr:nvSpPr>
        <xdr:spPr bwMode="auto">
          <a:xfrm>
            <a:off x="61" y="204"/>
            <a:ext cx="31" cy="120"/>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9" name="Taisnstūris 10">
            <a:extLst>
              <a:ext uri="{FF2B5EF4-FFF2-40B4-BE49-F238E27FC236}">
                <a16:creationId xmlns:a16="http://schemas.microsoft.com/office/drawing/2014/main" id="{00000000-0008-0000-0000-00006D000000}"/>
              </a:ext>
            </a:extLst>
          </xdr:cNvPr>
          <xdr:cNvSpPr>
            <a:spLocks noChangeArrowheads="1"/>
          </xdr:cNvSpPr>
        </xdr:nvSpPr>
        <xdr:spPr bwMode="auto">
          <a:xfrm>
            <a:off x="62" y="209"/>
            <a:ext cx="27" cy="115"/>
          </a:xfrm>
          <a:prstGeom prst="rect">
            <a:avLst/>
          </a:prstGeom>
          <a:solidFill>
            <a:srgbClr val="FFFFFF"/>
          </a:solidFill>
          <a:ln w="0">
            <a:noFill/>
            <a:prstDash val="solid"/>
            <a:miter lim="800000"/>
            <a:headEnd/>
            <a:tailEnd/>
          </a:ln>
        </xdr:spPr>
      </xdr:sp>
      <xdr:sp macro="" textlink="">
        <xdr:nvSpPr>
          <xdr:cNvPr id="110" name="Brīvforma 11">
            <a:extLst>
              <a:ext uri="{FF2B5EF4-FFF2-40B4-BE49-F238E27FC236}">
                <a16:creationId xmlns:a16="http://schemas.microsoft.com/office/drawing/2014/main" id="{00000000-0008-0000-0000-00006E000000}"/>
              </a:ext>
            </a:extLst>
          </xdr:cNvPr>
          <xdr:cNvSpPr>
            <a:spLocks noEditPoints="1"/>
          </xdr:cNvSpPr>
        </xdr:nvSpPr>
        <xdr:spPr bwMode="auto">
          <a:xfrm>
            <a:off x="61" y="204"/>
            <a:ext cx="30" cy="120"/>
          </a:xfrm>
          <a:custGeom>
            <a:avLst/>
            <a:gdLst>
              <a:gd name="T0" fmla="*/ 1905 w 3196"/>
              <a:gd name="T1" fmla="*/ 2607 h 3151"/>
              <a:gd name="T2" fmla="*/ 1771 w 3196"/>
              <a:gd name="T3" fmla="*/ 2607 h 3151"/>
              <a:gd name="T4" fmla="*/ 1308 w 3196"/>
              <a:gd name="T5" fmla="*/ 2280 h 3151"/>
              <a:gd name="T6" fmla="*/ 517 w 3196"/>
              <a:gd name="T7" fmla="*/ 2280 h 3151"/>
              <a:gd name="T8" fmla="*/ 517 w 3196"/>
              <a:gd name="T9" fmla="*/ 2280 h 3151"/>
              <a:gd name="T10" fmla="*/ 2368 w 3196"/>
              <a:gd name="T11" fmla="*/ 2170 h 3151"/>
              <a:gd name="T12" fmla="*/ 2233 w 3196"/>
              <a:gd name="T13" fmla="*/ 2170 h 3151"/>
              <a:gd name="T14" fmla="*/ 1771 w 3196"/>
              <a:gd name="T15" fmla="*/ 1843 h 3151"/>
              <a:gd name="T16" fmla="*/ 979 w 3196"/>
              <a:gd name="T17" fmla="*/ 1843 h 3151"/>
              <a:gd name="T18" fmla="*/ 979 w 3196"/>
              <a:gd name="T19" fmla="*/ 1843 h 3151"/>
              <a:gd name="T20" fmla="*/ 517 w 3196"/>
              <a:gd name="T21" fmla="*/ 2170 h 3151"/>
              <a:gd name="T22" fmla="*/ 2696 w 3196"/>
              <a:gd name="T23" fmla="*/ 1733 h 3151"/>
              <a:gd name="T24" fmla="*/ 2233 w 3196"/>
              <a:gd name="T25" fmla="*/ 1405 h 3151"/>
              <a:gd name="T26" fmla="*/ 1442 w 3196"/>
              <a:gd name="T27" fmla="*/ 1405 h 3151"/>
              <a:gd name="T28" fmla="*/ 1442 w 3196"/>
              <a:gd name="T29" fmla="*/ 1405 h 3151"/>
              <a:gd name="T30" fmla="*/ 979 w 3196"/>
              <a:gd name="T31" fmla="*/ 1733 h 3151"/>
              <a:gd name="T32" fmla="*/ 2904 w 3196"/>
              <a:gd name="T33" fmla="*/ 2860 h 3151"/>
              <a:gd name="T34" fmla="*/ 609 w 3196"/>
              <a:gd name="T35" fmla="*/ 253 h 3151"/>
              <a:gd name="T36" fmla="*/ 542 w 3196"/>
              <a:gd name="T37" fmla="*/ 487 h 3151"/>
              <a:gd name="T38" fmla="*/ 520 w 3196"/>
              <a:gd name="T39" fmla="*/ 641 h 3151"/>
              <a:gd name="T40" fmla="*/ 584 w 3196"/>
              <a:gd name="T41" fmla="*/ 779 h 3151"/>
              <a:gd name="T42" fmla="*/ 712 w 3196"/>
              <a:gd name="T43" fmla="*/ 862 h 3151"/>
              <a:gd name="T44" fmla="*/ 870 w 3196"/>
              <a:gd name="T45" fmla="*/ 862 h 3151"/>
              <a:gd name="T46" fmla="*/ 996 w 3196"/>
              <a:gd name="T47" fmla="*/ 779 h 3151"/>
              <a:gd name="T48" fmla="*/ 1061 w 3196"/>
              <a:gd name="T49" fmla="*/ 641 h 3151"/>
              <a:gd name="T50" fmla="*/ 1039 w 3196"/>
              <a:gd name="T51" fmla="*/ 487 h 3151"/>
              <a:gd name="T52" fmla="*/ 971 w 3196"/>
              <a:gd name="T53" fmla="*/ 253 h 3151"/>
              <a:gd name="T54" fmla="*/ 2200 w 3196"/>
              <a:gd name="T55" fmla="*/ 453 h 3151"/>
              <a:gd name="T56" fmla="*/ 2157 w 3196"/>
              <a:gd name="T57" fmla="*/ 601 h 3151"/>
              <a:gd name="T58" fmla="*/ 2201 w 3196"/>
              <a:gd name="T59" fmla="*/ 749 h 3151"/>
              <a:gd name="T60" fmla="*/ 2315 w 3196"/>
              <a:gd name="T61" fmla="*/ 848 h 3151"/>
              <a:gd name="T62" fmla="*/ 2470 w 3196"/>
              <a:gd name="T63" fmla="*/ 870 h 3151"/>
              <a:gd name="T64" fmla="*/ 2610 w 3196"/>
              <a:gd name="T65" fmla="*/ 806 h 3151"/>
              <a:gd name="T66" fmla="*/ 2693 w 3196"/>
              <a:gd name="T67" fmla="*/ 680 h 3151"/>
              <a:gd name="T68" fmla="*/ 2693 w 3196"/>
              <a:gd name="T69" fmla="*/ 523 h 3151"/>
              <a:gd name="T70" fmla="*/ 2611 w 3196"/>
              <a:gd name="T71" fmla="*/ 397 h 3151"/>
              <a:gd name="T72" fmla="*/ 0 w 3196"/>
              <a:gd name="T73" fmla="*/ 3151 h 3151"/>
              <a:gd name="T74" fmla="*/ 2483 w 3196"/>
              <a:gd name="T75" fmla="*/ 11 h 3151"/>
              <a:gd name="T76" fmla="*/ 2556 w 3196"/>
              <a:gd name="T77" fmla="*/ 83 h 3151"/>
              <a:gd name="T78" fmla="*/ 2564 w 3196"/>
              <a:gd name="T79" fmla="*/ 652 h 3151"/>
              <a:gd name="T80" fmla="*/ 2507 w 3196"/>
              <a:gd name="T81" fmla="*/ 736 h 3151"/>
              <a:gd name="T82" fmla="*/ 2403 w 3196"/>
              <a:gd name="T83" fmla="*/ 757 h 3151"/>
              <a:gd name="T84" fmla="*/ 2318 w 3196"/>
              <a:gd name="T85" fmla="*/ 700 h 3151"/>
              <a:gd name="T86" fmla="*/ 2294 w 3196"/>
              <a:gd name="T87" fmla="*/ 135 h 3151"/>
              <a:gd name="T88" fmla="*/ 2334 w 3196"/>
              <a:gd name="T89" fmla="*/ 40 h 3151"/>
              <a:gd name="T90" fmla="*/ 2430 w 3196"/>
              <a:gd name="T91" fmla="*/ 0 h 3151"/>
              <a:gd name="T92" fmla="*/ 867 w 3196"/>
              <a:gd name="T93" fmla="*/ 23 h 3151"/>
              <a:gd name="T94" fmla="*/ 924 w 3196"/>
              <a:gd name="T95" fmla="*/ 108 h 3151"/>
              <a:gd name="T96" fmla="*/ 916 w 3196"/>
              <a:gd name="T97" fmla="*/ 677 h 3151"/>
              <a:gd name="T98" fmla="*/ 844 w 3196"/>
              <a:gd name="T99" fmla="*/ 749 h 3151"/>
              <a:gd name="T100" fmla="*/ 737 w 3196"/>
              <a:gd name="T101" fmla="*/ 749 h 3151"/>
              <a:gd name="T102" fmla="*/ 665 w 3196"/>
              <a:gd name="T103" fmla="*/ 677 h 3151"/>
              <a:gd name="T104" fmla="*/ 657 w 3196"/>
              <a:gd name="T105" fmla="*/ 108 h 3151"/>
              <a:gd name="T106" fmla="*/ 714 w 3196"/>
              <a:gd name="T107" fmla="*/ 23 h 31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96" h="3151">
                <a:moveTo>
                  <a:pt x="1905" y="2280"/>
                </a:moveTo>
                <a:lnTo>
                  <a:pt x="2233" y="2280"/>
                </a:lnTo>
                <a:lnTo>
                  <a:pt x="2233" y="2607"/>
                </a:lnTo>
                <a:lnTo>
                  <a:pt x="1905" y="2607"/>
                </a:lnTo>
                <a:lnTo>
                  <a:pt x="1905" y="2280"/>
                </a:lnTo>
                <a:close/>
                <a:moveTo>
                  <a:pt x="1442" y="2280"/>
                </a:moveTo>
                <a:lnTo>
                  <a:pt x="1771" y="2280"/>
                </a:lnTo>
                <a:lnTo>
                  <a:pt x="1771" y="2607"/>
                </a:lnTo>
                <a:lnTo>
                  <a:pt x="1442" y="2607"/>
                </a:lnTo>
                <a:lnTo>
                  <a:pt x="1442" y="2280"/>
                </a:lnTo>
                <a:close/>
                <a:moveTo>
                  <a:pt x="979" y="2280"/>
                </a:moveTo>
                <a:lnTo>
                  <a:pt x="1308" y="2280"/>
                </a:lnTo>
                <a:lnTo>
                  <a:pt x="1308" y="2607"/>
                </a:lnTo>
                <a:lnTo>
                  <a:pt x="979" y="2607"/>
                </a:lnTo>
                <a:lnTo>
                  <a:pt x="979" y="2280"/>
                </a:lnTo>
                <a:close/>
                <a:moveTo>
                  <a:pt x="517" y="2280"/>
                </a:moveTo>
                <a:lnTo>
                  <a:pt x="846" y="2280"/>
                </a:lnTo>
                <a:lnTo>
                  <a:pt x="846" y="2607"/>
                </a:lnTo>
                <a:lnTo>
                  <a:pt x="517" y="2607"/>
                </a:lnTo>
                <a:lnTo>
                  <a:pt x="517" y="2280"/>
                </a:lnTo>
                <a:close/>
                <a:moveTo>
                  <a:pt x="2368" y="1843"/>
                </a:moveTo>
                <a:lnTo>
                  <a:pt x="2696" y="1843"/>
                </a:lnTo>
                <a:lnTo>
                  <a:pt x="2696" y="2170"/>
                </a:lnTo>
                <a:lnTo>
                  <a:pt x="2368" y="2170"/>
                </a:lnTo>
                <a:lnTo>
                  <a:pt x="2368" y="1843"/>
                </a:lnTo>
                <a:close/>
                <a:moveTo>
                  <a:pt x="1905" y="1843"/>
                </a:moveTo>
                <a:lnTo>
                  <a:pt x="2233" y="1843"/>
                </a:lnTo>
                <a:lnTo>
                  <a:pt x="2233" y="2170"/>
                </a:lnTo>
                <a:lnTo>
                  <a:pt x="1905" y="2170"/>
                </a:lnTo>
                <a:lnTo>
                  <a:pt x="1905" y="1843"/>
                </a:lnTo>
                <a:close/>
                <a:moveTo>
                  <a:pt x="1442" y="1843"/>
                </a:moveTo>
                <a:lnTo>
                  <a:pt x="1771" y="1843"/>
                </a:lnTo>
                <a:lnTo>
                  <a:pt x="1771" y="2170"/>
                </a:lnTo>
                <a:lnTo>
                  <a:pt x="1442" y="2170"/>
                </a:lnTo>
                <a:lnTo>
                  <a:pt x="1442" y="1843"/>
                </a:lnTo>
                <a:close/>
                <a:moveTo>
                  <a:pt x="979" y="1843"/>
                </a:moveTo>
                <a:lnTo>
                  <a:pt x="1308" y="1843"/>
                </a:lnTo>
                <a:lnTo>
                  <a:pt x="1308" y="2170"/>
                </a:lnTo>
                <a:lnTo>
                  <a:pt x="979" y="2170"/>
                </a:lnTo>
                <a:lnTo>
                  <a:pt x="979" y="1843"/>
                </a:lnTo>
                <a:close/>
                <a:moveTo>
                  <a:pt x="517" y="1843"/>
                </a:moveTo>
                <a:lnTo>
                  <a:pt x="846" y="1843"/>
                </a:lnTo>
                <a:lnTo>
                  <a:pt x="846" y="2170"/>
                </a:lnTo>
                <a:lnTo>
                  <a:pt x="517" y="2170"/>
                </a:lnTo>
                <a:lnTo>
                  <a:pt x="517" y="1843"/>
                </a:lnTo>
                <a:close/>
                <a:moveTo>
                  <a:pt x="2368" y="1405"/>
                </a:moveTo>
                <a:lnTo>
                  <a:pt x="2696" y="1405"/>
                </a:lnTo>
                <a:lnTo>
                  <a:pt x="2696" y="1733"/>
                </a:lnTo>
                <a:lnTo>
                  <a:pt x="2368" y="1733"/>
                </a:lnTo>
                <a:lnTo>
                  <a:pt x="2368" y="1405"/>
                </a:lnTo>
                <a:close/>
                <a:moveTo>
                  <a:pt x="1905" y="1405"/>
                </a:moveTo>
                <a:lnTo>
                  <a:pt x="2233" y="1405"/>
                </a:lnTo>
                <a:lnTo>
                  <a:pt x="2233" y="1733"/>
                </a:lnTo>
                <a:lnTo>
                  <a:pt x="1905" y="1733"/>
                </a:lnTo>
                <a:lnTo>
                  <a:pt x="1905" y="1405"/>
                </a:lnTo>
                <a:close/>
                <a:moveTo>
                  <a:pt x="1442" y="1405"/>
                </a:moveTo>
                <a:lnTo>
                  <a:pt x="1771" y="1405"/>
                </a:lnTo>
                <a:lnTo>
                  <a:pt x="1771" y="1733"/>
                </a:lnTo>
                <a:lnTo>
                  <a:pt x="1442" y="1733"/>
                </a:lnTo>
                <a:lnTo>
                  <a:pt x="1442" y="1405"/>
                </a:lnTo>
                <a:close/>
                <a:moveTo>
                  <a:pt x="979" y="1405"/>
                </a:moveTo>
                <a:lnTo>
                  <a:pt x="1308" y="1405"/>
                </a:lnTo>
                <a:lnTo>
                  <a:pt x="1308" y="1733"/>
                </a:lnTo>
                <a:lnTo>
                  <a:pt x="979" y="1733"/>
                </a:lnTo>
                <a:lnTo>
                  <a:pt x="979" y="1405"/>
                </a:lnTo>
                <a:close/>
                <a:moveTo>
                  <a:pt x="292" y="1050"/>
                </a:moveTo>
                <a:lnTo>
                  <a:pt x="292" y="2860"/>
                </a:lnTo>
                <a:lnTo>
                  <a:pt x="2904" y="2860"/>
                </a:lnTo>
                <a:lnTo>
                  <a:pt x="2904" y="1050"/>
                </a:lnTo>
                <a:lnTo>
                  <a:pt x="292" y="1050"/>
                </a:lnTo>
                <a:close/>
                <a:moveTo>
                  <a:pt x="0" y="253"/>
                </a:moveTo>
                <a:lnTo>
                  <a:pt x="609" y="253"/>
                </a:lnTo>
                <a:lnTo>
                  <a:pt x="609" y="397"/>
                </a:lnTo>
                <a:lnTo>
                  <a:pt x="583" y="423"/>
                </a:lnTo>
                <a:lnTo>
                  <a:pt x="560" y="453"/>
                </a:lnTo>
                <a:lnTo>
                  <a:pt x="542" y="487"/>
                </a:lnTo>
                <a:lnTo>
                  <a:pt x="528" y="523"/>
                </a:lnTo>
                <a:lnTo>
                  <a:pt x="520" y="561"/>
                </a:lnTo>
                <a:lnTo>
                  <a:pt x="517" y="601"/>
                </a:lnTo>
                <a:lnTo>
                  <a:pt x="520" y="641"/>
                </a:lnTo>
                <a:lnTo>
                  <a:pt x="529" y="680"/>
                </a:lnTo>
                <a:lnTo>
                  <a:pt x="542" y="716"/>
                </a:lnTo>
                <a:lnTo>
                  <a:pt x="561" y="749"/>
                </a:lnTo>
                <a:lnTo>
                  <a:pt x="584" y="779"/>
                </a:lnTo>
                <a:lnTo>
                  <a:pt x="611" y="806"/>
                </a:lnTo>
                <a:lnTo>
                  <a:pt x="641" y="829"/>
                </a:lnTo>
                <a:lnTo>
                  <a:pt x="675" y="848"/>
                </a:lnTo>
                <a:lnTo>
                  <a:pt x="712" y="862"/>
                </a:lnTo>
                <a:lnTo>
                  <a:pt x="750" y="870"/>
                </a:lnTo>
                <a:lnTo>
                  <a:pt x="790" y="873"/>
                </a:lnTo>
                <a:lnTo>
                  <a:pt x="831" y="870"/>
                </a:lnTo>
                <a:lnTo>
                  <a:pt x="870" y="862"/>
                </a:lnTo>
                <a:lnTo>
                  <a:pt x="906" y="848"/>
                </a:lnTo>
                <a:lnTo>
                  <a:pt x="939" y="829"/>
                </a:lnTo>
                <a:lnTo>
                  <a:pt x="970" y="806"/>
                </a:lnTo>
                <a:lnTo>
                  <a:pt x="996" y="779"/>
                </a:lnTo>
                <a:lnTo>
                  <a:pt x="1020" y="749"/>
                </a:lnTo>
                <a:lnTo>
                  <a:pt x="1039" y="716"/>
                </a:lnTo>
                <a:lnTo>
                  <a:pt x="1053" y="680"/>
                </a:lnTo>
                <a:lnTo>
                  <a:pt x="1061" y="641"/>
                </a:lnTo>
                <a:lnTo>
                  <a:pt x="1064" y="601"/>
                </a:lnTo>
                <a:lnTo>
                  <a:pt x="1061" y="561"/>
                </a:lnTo>
                <a:lnTo>
                  <a:pt x="1053" y="523"/>
                </a:lnTo>
                <a:lnTo>
                  <a:pt x="1039" y="487"/>
                </a:lnTo>
                <a:lnTo>
                  <a:pt x="1021" y="453"/>
                </a:lnTo>
                <a:lnTo>
                  <a:pt x="997" y="423"/>
                </a:lnTo>
                <a:lnTo>
                  <a:pt x="971" y="397"/>
                </a:lnTo>
                <a:lnTo>
                  <a:pt x="971" y="253"/>
                </a:lnTo>
                <a:lnTo>
                  <a:pt x="2249" y="253"/>
                </a:lnTo>
                <a:lnTo>
                  <a:pt x="2249" y="397"/>
                </a:lnTo>
                <a:lnTo>
                  <a:pt x="2223" y="423"/>
                </a:lnTo>
                <a:lnTo>
                  <a:pt x="2200" y="453"/>
                </a:lnTo>
                <a:lnTo>
                  <a:pt x="2182" y="487"/>
                </a:lnTo>
                <a:lnTo>
                  <a:pt x="2168" y="523"/>
                </a:lnTo>
                <a:lnTo>
                  <a:pt x="2160" y="561"/>
                </a:lnTo>
                <a:lnTo>
                  <a:pt x="2157" y="601"/>
                </a:lnTo>
                <a:lnTo>
                  <a:pt x="2160" y="641"/>
                </a:lnTo>
                <a:lnTo>
                  <a:pt x="2169" y="680"/>
                </a:lnTo>
                <a:lnTo>
                  <a:pt x="2182" y="716"/>
                </a:lnTo>
                <a:lnTo>
                  <a:pt x="2201" y="749"/>
                </a:lnTo>
                <a:lnTo>
                  <a:pt x="2224" y="779"/>
                </a:lnTo>
                <a:lnTo>
                  <a:pt x="2251" y="806"/>
                </a:lnTo>
                <a:lnTo>
                  <a:pt x="2281" y="829"/>
                </a:lnTo>
                <a:lnTo>
                  <a:pt x="2315" y="848"/>
                </a:lnTo>
                <a:lnTo>
                  <a:pt x="2352" y="862"/>
                </a:lnTo>
                <a:lnTo>
                  <a:pt x="2390" y="870"/>
                </a:lnTo>
                <a:lnTo>
                  <a:pt x="2430" y="873"/>
                </a:lnTo>
                <a:lnTo>
                  <a:pt x="2470" y="870"/>
                </a:lnTo>
                <a:lnTo>
                  <a:pt x="2510" y="862"/>
                </a:lnTo>
                <a:lnTo>
                  <a:pt x="2546" y="848"/>
                </a:lnTo>
                <a:lnTo>
                  <a:pt x="2579" y="829"/>
                </a:lnTo>
                <a:lnTo>
                  <a:pt x="2610" y="806"/>
                </a:lnTo>
                <a:lnTo>
                  <a:pt x="2636" y="779"/>
                </a:lnTo>
                <a:lnTo>
                  <a:pt x="2659" y="749"/>
                </a:lnTo>
                <a:lnTo>
                  <a:pt x="2679" y="716"/>
                </a:lnTo>
                <a:lnTo>
                  <a:pt x="2693" y="680"/>
                </a:lnTo>
                <a:lnTo>
                  <a:pt x="2701" y="641"/>
                </a:lnTo>
                <a:lnTo>
                  <a:pt x="2704" y="601"/>
                </a:lnTo>
                <a:lnTo>
                  <a:pt x="2701" y="561"/>
                </a:lnTo>
                <a:lnTo>
                  <a:pt x="2693" y="523"/>
                </a:lnTo>
                <a:lnTo>
                  <a:pt x="2679" y="487"/>
                </a:lnTo>
                <a:lnTo>
                  <a:pt x="2660" y="453"/>
                </a:lnTo>
                <a:lnTo>
                  <a:pt x="2637" y="423"/>
                </a:lnTo>
                <a:lnTo>
                  <a:pt x="2611" y="397"/>
                </a:lnTo>
                <a:lnTo>
                  <a:pt x="2611" y="253"/>
                </a:lnTo>
                <a:lnTo>
                  <a:pt x="3196" y="253"/>
                </a:lnTo>
                <a:lnTo>
                  <a:pt x="3196" y="3151"/>
                </a:lnTo>
                <a:lnTo>
                  <a:pt x="0" y="3151"/>
                </a:lnTo>
                <a:lnTo>
                  <a:pt x="0" y="253"/>
                </a:lnTo>
                <a:close/>
                <a:moveTo>
                  <a:pt x="2430" y="0"/>
                </a:moveTo>
                <a:lnTo>
                  <a:pt x="2457" y="3"/>
                </a:lnTo>
                <a:lnTo>
                  <a:pt x="2483" y="11"/>
                </a:lnTo>
                <a:lnTo>
                  <a:pt x="2507" y="23"/>
                </a:lnTo>
                <a:lnTo>
                  <a:pt x="2527" y="40"/>
                </a:lnTo>
                <a:lnTo>
                  <a:pt x="2543" y="60"/>
                </a:lnTo>
                <a:lnTo>
                  <a:pt x="2556" y="83"/>
                </a:lnTo>
                <a:lnTo>
                  <a:pt x="2564" y="108"/>
                </a:lnTo>
                <a:lnTo>
                  <a:pt x="2566" y="135"/>
                </a:lnTo>
                <a:lnTo>
                  <a:pt x="2566" y="624"/>
                </a:lnTo>
                <a:lnTo>
                  <a:pt x="2564" y="652"/>
                </a:lnTo>
                <a:lnTo>
                  <a:pt x="2556" y="677"/>
                </a:lnTo>
                <a:lnTo>
                  <a:pt x="2543" y="700"/>
                </a:lnTo>
                <a:lnTo>
                  <a:pt x="2527" y="720"/>
                </a:lnTo>
                <a:lnTo>
                  <a:pt x="2507" y="736"/>
                </a:lnTo>
                <a:lnTo>
                  <a:pt x="2483" y="749"/>
                </a:lnTo>
                <a:lnTo>
                  <a:pt x="2457" y="757"/>
                </a:lnTo>
                <a:lnTo>
                  <a:pt x="2430" y="760"/>
                </a:lnTo>
                <a:lnTo>
                  <a:pt x="2403" y="757"/>
                </a:lnTo>
                <a:lnTo>
                  <a:pt x="2377" y="749"/>
                </a:lnTo>
                <a:lnTo>
                  <a:pt x="2354" y="736"/>
                </a:lnTo>
                <a:lnTo>
                  <a:pt x="2334" y="720"/>
                </a:lnTo>
                <a:lnTo>
                  <a:pt x="2318" y="700"/>
                </a:lnTo>
                <a:lnTo>
                  <a:pt x="2305" y="677"/>
                </a:lnTo>
                <a:lnTo>
                  <a:pt x="2296" y="652"/>
                </a:lnTo>
                <a:lnTo>
                  <a:pt x="2294" y="624"/>
                </a:lnTo>
                <a:lnTo>
                  <a:pt x="2294" y="135"/>
                </a:lnTo>
                <a:lnTo>
                  <a:pt x="2296" y="108"/>
                </a:lnTo>
                <a:lnTo>
                  <a:pt x="2305" y="83"/>
                </a:lnTo>
                <a:lnTo>
                  <a:pt x="2318" y="60"/>
                </a:lnTo>
                <a:lnTo>
                  <a:pt x="2334" y="40"/>
                </a:lnTo>
                <a:lnTo>
                  <a:pt x="2354" y="23"/>
                </a:lnTo>
                <a:lnTo>
                  <a:pt x="2377" y="11"/>
                </a:lnTo>
                <a:lnTo>
                  <a:pt x="2403" y="3"/>
                </a:lnTo>
                <a:lnTo>
                  <a:pt x="2430" y="0"/>
                </a:lnTo>
                <a:close/>
                <a:moveTo>
                  <a:pt x="790" y="0"/>
                </a:moveTo>
                <a:lnTo>
                  <a:pt x="817" y="3"/>
                </a:lnTo>
                <a:lnTo>
                  <a:pt x="844" y="11"/>
                </a:lnTo>
                <a:lnTo>
                  <a:pt x="867" y="23"/>
                </a:lnTo>
                <a:lnTo>
                  <a:pt x="887" y="40"/>
                </a:lnTo>
                <a:lnTo>
                  <a:pt x="903" y="60"/>
                </a:lnTo>
                <a:lnTo>
                  <a:pt x="916" y="83"/>
                </a:lnTo>
                <a:lnTo>
                  <a:pt x="924" y="108"/>
                </a:lnTo>
                <a:lnTo>
                  <a:pt x="926" y="135"/>
                </a:lnTo>
                <a:lnTo>
                  <a:pt x="926" y="624"/>
                </a:lnTo>
                <a:lnTo>
                  <a:pt x="924" y="652"/>
                </a:lnTo>
                <a:lnTo>
                  <a:pt x="916" y="677"/>
                </a:lnTo>
                <a:lnTo>
                  <a:pt x="903" y="700"/>
                </a:lnTo>
                <a:lnTo>
                  <a:pt x="887" y="720"/>
                </a:lnTo>
                <a:lnTo>
                  <a:pt x="867" y="736"/>
                </a:lnTo>
                <a:lnTo>
                  <a:pt x="844" y="749"/>
                </a:lnTo>
                <a:lnTo>
                  <a:pt x="817" y="757"/>
                </a:lnTo>
                <a:lnTo>
                  <a:pt x="790" y="760"/>
                </a:lnTo>
                <a:lnTo>
                  <a:pt x="763" y="757"/>
                </a:lnTo>
                <a:lnTo>
                  <a:pt x="737" y="749"/>
                </a:lnTo>
                <a:lnTo>
                  <a:pt x="714" y="736"/>
                </a:lnTo>
                <a:lnTo>
                  <a:pt x="694" y="720"/>
                </a:lnTo>
                <a:lnTo>
                  <a:pt x="678" y="700"/>
                </a:lnTo>
                <a:lnTo>
                  <a:pt x="665" y="677"/>
                </a:lnTo>
                <a:lnTo>
                  <a:pt x="657" y="652"/>
                </a:lnTo>
                <a:lnTo>
                  <a:pt x="655" y="624"/>
                </a:lnTo>
                <a:lnTo>
                  <a:pt x="655" y="135"/>
                </a:lnTo>
                <a:lnTo>
                  <a:pt x="657" y="108"/>
                </a:lnTo>
                <a:lnTo>
                  <a:pt x="665" y="83"/>
                </a:lnTo>
                <a:lnTo>
                  <a:pt x="678" y="60"/>
                </a:lnTo>
                <a:lnTo>
                  <a:pt x="694" y="40"/>
                </a:lnTo>
                <a:lnTo>
                  <a:pt x="714" y="23"/>
                </a:lnTo>
                <a:lnTo>
                  <a:pt x="737" y="11"/>
                </a:lnTo>
                <a:lnTo>
                  <a:pt x="763" y="3"/>
                </a:lnTo>
                <a:lnTo>
                  <a:pt x="790" y="0"/>
                </a:lnTo>
                <a:close/>
              </a:path>
            </a:pathLst>
          </a:custGeom>
          <a:solidFill>
            <a:schemeClr val="accent1"/>
          </a:solidFill>
          <a:ln w="0">
            <a:noFill/>
            <a:prstDash val="solid"/>
            <a:round/>
            <a:headEnd/>
            <a:tailEnd/>
          </a:ln>
        </xdr:spPr>
      </xdr:sp>
    </xdr:grpSp>
    <xdr:clientData/>
  </xdr:twoCellAnchor>
  <xdr:twoCellAnchor editAs="oneCell">
    <xdr:from>
      <xdr:col>0</xdr:col>
      <xdr:colOff>241038</xdr:colOff>
      <xdr:row>22</xdr:row>
      <xdr:rowOff>8404</xdr:rowOff>
    </xdr:from>
    <xdr:to>
      <xdr:col>2</xdr:col>
      <xdr:colOff>564888</xdr:colOff>
      <xdr:row>23</xdr:row>
      <xdr:rowOff>8404</xdr:rowOff>
    </xdr:to>
    <xdr:grpSp>
      <xdr:nvGrpSpPr>
        <xdr:cNvPr id="111" name="Pievienot pasākumu" descr="Atlasiet, lai pievienotu jaunu pasākumu">
          <a:extLst>
            <a:ext uri="{FF2B5EF4-FFF2-40B4-BE49-F238E27FC236}">
              <a16:creationId xmlns:a16="http://schemas.microsoft.com/office/drawing/2014/main" id="{00000000-0008-0000-0000-00006F000000}"/>
            </a:ext>
          </a:extLst>
        </xdr:cNvPr>
        <xdr:cNvGrpSpPr/>
      </xdr:nvGrpSpPr>
      <xdr:grpSpPr>
        <a:xfrm>
          <a:off x="183888" y="4675654"/>
          <a:ext cx="1676400" cy="190500"/>
          <a:chOff x="298188" y="4809004"/>
          <a:chExt cx="1381125" cy="190500"/>
        </a:xfrm>
      </xdr:grpSpPr>
      <xdr:sp macro="" textlink="">
        <xdr:nvSpPr>
          <xdr:cNvPr id="112" name="Taisnstūris ar noapaļotiem stūriem 111">
            <a:hlinkClick xmlns:r="http://schemas.openxmlformats.org/officeDocument/2006/relationships" r:id="rId1" tooltip="Atlasiet, lai pievienotu jaunu pasākumu"/>
            <a:extLst>
              <a:ext uri="{FF2B5EF4-FFF2-40B4-BE49-F238E27FC236}">
                <a16:creationId xmlns:a16="http://schemas.microsoft.com/office/drawing/2014/main" id="{00000000-0008-0000-0000-000070000000}"/>
              </a:ext>
            </a:extLst>
          </xdr:cNvPr>
          <xdr:cNvSpPr/>
        </xdr:nvSpPr>
        <xdr:spPr>
          <a:xfrm>
            <a:off x="298188" y="4809004"/>
            <a:ext cx="1381125"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lv" sz="900" b="1">
                <a:solidFill>
                  <a:schemeClr val="tx2"/>
                </a:solidFill>
                <a:effectLst/>
                <a:latin typeface="+mn-lt"/>
                <a:ea typeface="+mn-ea"/>
                <a:cs typeface="+mn-cs"/>
              </a:rPr>
              <a:t>PIEVIENOT</a:t>
            </a:r>
            <a:r>
              <a:rPr lang="lv" sz="900" b="1" baseline="0">
                <a:solidFill>
                  <a:schemeClr val="tx2"/>
                </a:solidFill>
                <a:effectLst/>
                <a:latin typeface="+mn-lt"/>
                <a:ea typeface="+mn-ea"/>
                <a:cs typeface="+mn-cs"/>
              </a:rPr>
              <a:t> PASĀKUMU</a:t>
            </a:r>
            <a:endParaRPr lang="en-US" sz="1000" b="1">
              <a:solidFill>
                <a:schemeClr val="tx2"/>
              </a:solidFill>
            </a:endParaRPr>
          </a:p>
        </xdr:txBody>
      </xdr:sp>
      <xdr:grpSp>
        <xdr:nvGrpSpPr>
          <xdr:cNvPr id="113" name="Pievienot pasākumu">
            <a:extLst>
              <a:ext uri="{FF2B5EF4-FFF2-40B4-BE49-F238E27FC236}">
                <a16:creationId xmlns:a16="http://schemas.microsoft.com/office/drawing/2014/main" id="{00000000-0008-0000-0000-000071000000}"/>
              </a:ext>
            </a:extLst>
          </xdr:cNvPr>
          <xdr:cNvGrpSpPr>
            <a:grpSpLocks noChangeAspect="1"/>
          </xdr:cNvGrpSpPr>
        </xdr:nvGrpSpPr>
        <xdr:grpSpPr bwMode="auto">
          <a:xfrm>
            <a:off x="347124" y="4829174"/>
            <a:ext cx="146404" cy="152399"/>
            <a:chOff x="32" y="40"/>
            <a:chExt cx="15" cy="487"/>
          </a:xfrm>
        </xdr:grpSpPr>
        <xdr:sp macro="" textlink="">
          <xdr:nvSpPr>
            <xdr:cNvPr id="115" name="Taisnstūris 15">
              <a:extLst>
                <a:ext uri="{FF2B5EF4-FFF2-40B4-BE49-F238E27FC236}">
                  <a16:creationId xmlns:a16="http://schemas.microsoft.com/office/drawing/2014/main" id="{00000000-0008-0000-0000-000073000000}"/>
                </a:ext>
              </a:extLst>
            </xdr:cNvPr>
            <xdr:cNvSpPr>
              <a:spLocks noChangeArrowheads="1"/>
            </xdr:cNvSpPr>
          </xdr:nvSpPr>
          <xdr:spPr bwMode="auto">
            <a:xfrm>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6" name="Brīvforma 16">
              <a:extLst>
                <a:ext uri="{FF2B5EF4-FFF2-40B4-BE49-F238E27FC236}">
                  <a16:creationId xmlns:a16="http://schemas.microsoft.com/office/drawing/2014/main" id="{00000000-0008-0000-0000-000074000000}"/>
                </a:ext>
              </a:extLst>
            </xdr:cNvPr>
            <xdr:cNvSpPr>
              <a:spLocks noEditPoints="1"/>
            </xdr:cNvSpPr>
          </xdr:nvSpPr>
          <xdr:spPr bwMode="auto">
            <a:xfrm>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0</xdr:col>
      <xdr:colOff>179579</xdr:colOff>
      <xdr:row>20</xdr:row>
      <xdr:rowOff>7845</xdr:rowOff>
    </xdr:from>
    <xdr:to>
      <xdr:col>2</xdr:col>
      <xdr:colOff>568787</xdr:colOff>
      <xdr:row>21</xdr:row>
      <xdr:rowOff>7845</xdr:rowOff>
    </xdr:to>
    <xdr:grpSp>
      <xdr:nvGrpSpPr>
        <xdr:cNvPr id="117" name="Rediģēt laikus" descr="Atlasiet, lai rediģētu plānotāja laika intervālus">
          <a:extLst>
            <a:ext uri="{FF2B5EF4-FFF2-40B4-BE49-F238E27FC236}">
              <a16:creationId xmlns:a16="http://schemas.microsoft.com/office/drawing/2014/main" id="{00000000-0008-0000-0000-000075000000}"/>
            </a:ext>
          </a:extLst>
        </xdr:cNvPr>
        <xdr:cNvGrpSpPr/>
      </xdr:nvGrpSpPr>
      <xdr:grpSpPr>
        <a:xfrm>
          <a:off x="179579" y="4294095"/>
          <a:ext cx="1684608" cy="190500"/>
          <a:chOff x="303404" y="4513170"/>
          <a:chExt cx="1379808" cy="190500"/>
        </a:xfrm>
      </xdr:grpSpPr>
      <xdr:sp macro="" textlink="">
        <xdr:nvSpPr>
          <xdr:cNvPr id="118" name="Taisnstūris ar noapaļotiem stūriem 117">
            <a:hlinkClick xmlns:r="http://schemas.openxmlformats.org/officeDocument/2006/relationships" r:id="rId2" tooltip="Atlasiet, lai rediģētu laika intervālus"/>
            <a:extLst>
              <a:ext uri="{FF2B5EF4-FFF2-40B4-BE49-F238E27FC236}">
                <a16:creationId xmlns:a16="http://schemas.microsoft.com/office/drawing/2014/main" id="{00000000-0008-0000-0000-000076000000}"/>
              </a:ext>
            </a:extLst>
          </xdr:cNvPr>
          <xdr:cNvSpPr/>
        </xdr:nvSpPr>
        <xdr:spPr>
          <a:xfrm>
            <a:off x="303404" y="4513170"/>
            <a:ext cx="1379808"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lv" sz="900" b="1">
                <a:solidFill>
                  <a:schemeClr val="tx2"/>
                </a:solidFill>
                <a:effectLst/>
                <a:latin typeface="+mn-lt"/>
                <a:ea typeface="+mn-ea"/>
                <a:cs typeface="+mn-cs"/>
              </a:rPr>
              <a:t>REDIĢĒT LAIKUS</a:t>
            </a:r>
            <a:endParaRPr lang="en-US" sz="1000" b="1">
              <a:solidFill>
                <a:schemeClr val="tx2"/>
              </a:solidFill>
            </a:endParaRPr>
          </a:p>
        </xdr:txBody>
      </xdr:sp>
      <xdr:grpSp>
        <xdr:nvGrpSpPr>
          <xdr:cNvPr id="119" name="Rediģēt laikus">
            <a:extLst>
              <a:ext uri="{FF2B5EF4-FFF2-40B4-BE49-F238E27FC236}">
                <a16:creationId xmlns:a16="http://schemas.microsoft.com/office/drawing/2014/main" id="{00000000-0008-0000-0000-000077000000}"/>
              </a:ext>
            </a:extLst>
          </xdr:cNvPr>
          <xdr:cNvGrpSpPr>
            <a:grpSpLocks noChangeAspect="1"/>
          </xdr:cNvGrpSpPr>
        </xdr:nvGrpSpPr>
        <xdr:grpSpPr bwMode="auto">
          <a:xfrm>
            <a:off x="344034" y="4540255"/>
            <a:ext cx="132757" cy="134639"/>
            <a:chOff x="43" y="73"/>
            <a:chExt cx="41" cy="425"/>
          </a:xfrm>
        </xdr:grpSpPr>
        <xdr:sp macro="" textlink="">
          <xdr:nvSpPr>
            <xdr:cNvPr id="121" name="Taisnstūris 20">
              <a:extLst>
                <a:ext uri="{FF2B5EF4-FFF2-40B4-BE49-F238E27FC236}">
                  <a16:creationId xmlns:a16="http://schemas.microsoft.com/office/drawing/2014/main" id="{00000000-0008-0000-0000-000079000000}"/>
                </a:ext>
              </a:extLst>
            </xdr:cNvPr>
            <xdr:cNvSpPr>
              <a:spLocks noChangeArrowheads="1"/>
            </xdr:cNvSpPr>
          </xdr:nvSpPr>
          <xdr:spPr bwMode="auto">
            <a:xfrm>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2" name="Brīvforma 21">
              <a:extLst>
                <a:ext uri="{FF2B5EF4-FFF2-40B4-BE49-F238E27FC236}">
                  <a16:creationId xmlns:a16="http://schemas.microsoft.com/office/drawing/2014/main" id="{00000000-0008-0000-0000-00007A000000}"/>
                </a:ext>
              </a:extLst>
            </xdr:cNvPr>
            <xdr:cNvSpPr>
              <a:spLocks noEditPoints="1"/>
            </xdr:cNvSpPr>
          </xdr:nvSpPr>
          <xdr:spPr bwMode="auto">
            <a:xfrm>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1</xdr:col>
      <xdr:colOff>280</xdr:colOff>
      <xdr:row>17</xdr:row>
      <xdr:rowOff>112569</xdr:rowOff>
    </xdr:from>
    <xdr:to>
      <xdr:col>1</xdr:col>
      <xdr:colOff>296115</xdr:colOff>
      <xdr:row>19</xdr:row>
      <xdr:rowOff>14518</xdr:rowOff>
    </xdr:to>
    <xdr:grpSp>
      <xdr:nvGrpSpPr>
        <xdr:cNvPr id="123" name="Rīklodziņa ikona" descr="Portfelis">
          <a:extLst>
            <a:ext uri="{FF2B5EF4-FFF2-40B4-BE49-F238E27FC236}">
              <a16:creationId xmlns:a16="http://schemas.microsoft.com/office/drawing/2014/main" id="{00000000-0008-0000-0000-00007B000000}"/>
            </a:ext>
          </a:extLst>
        </xdr:cNvPr>
        <xdr:cNvGrpSpPr>
          <a:grpSpLocks noChangeAspect="1"/>
        </xdr:cNvGrpSpPr>
      </xdr:nvGrpSpPr>
      <xdr:grpSpPr bwMode="auto">
        <a:xfrm>
          <a:off x="181255" y="3827319"/>
          <a:ext cx="295835" cy="282949"/>
          <a:chOff x="32" y="131"/>
          <a:chExt cx="31" cy="402"/>
        </a:xfrm>
      </xdr:grpSpPr>
      <xdr:sp macro="" textlink="">
        <xdr:nvSpPr>
          <xdr:cNvPr id="125" name="Taisnstūris 25">
            <a:extLst>
              <a:ext uri="{FF2B5EF4-FFF2-40B4-BE49-F238E27FC236}">
                <a16:creationId xmlns:a16="http://schemas.microsoft.com/office/drawing/2014/main" id="{00000000-0008-0000-0000-00007D000000}"/>
              </a:ext>
            </a:extLst>
          </xdr:cNvPr>
          <xdr:cNvSpPr>
            <a:spLocks noChangeArrowheads="1"/>
          </xdr:cNvSpPr>
        </xdr:nvSpPr>
        <xdr:spPr bwMode="auto">
          <a:xfrm>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6" name="Taisnstūris 26">
            <a:extLst>
              <a:ext uri="{FF2B5EF4-FFF2-40B4-BE49-F238E27FC236}">
                <a16:creationId xmlns:a16="http://schemas.microsoft.com/office/drawing/2014/main" id="{00000000-0008-0000-0000-00007E000000}"/>
              </a:ext>
            </a:extLst>
          </xdr:cNvPr>
          <xdr:cNvSpPr>
            <a:spLocks noChangeArrowheads="1"/>
          </xdr:cNvSpPr>
        </xdr:nvSpPr>
        <xdr:spPr bwMode="auto">
          <a:xfrm>
            <a:off x="32" y="141"/>
            <a:ext cx="30" cy="387"/>
          </a:xfrm>
          <a:prstGeom prst="rect">
            <a:avLst/>
          </a:prstGeom>
          <a:solidFill>
            <a:srgbClr val="FFFFFF"/>
          </a:solidFill>
          <a:ln w="0">
            <a:noFill/>
            <a:prstDash val="solid"/>
            <a:miter lim="800000"/>
            <a:headEnd/>
            <a:tailEnd/>
          </a:ln>
        </xdr:spPr>
      </xdr:sp>
      <xdr:sp macro="" textlink="">
        <xdr:nvSpPr>
          <xdr:cNvPr id="127" name="Brīvforma 27">
            <a:extLst>
              <a:ext uri="{FF2B5EF4-FFF2-40B4-BE49-F238E27FC236}">
                <a16:creationId xmlns:a16="http://schemas.microsoft.com/office/drawing/2014/main" id="{00000000-0008-0000-0000-00007F000000}"/>
              </a:ext>
            </a:extLst>
          </xdr:cNvPr>
          <xdr:cNvSpPr>
            <a:spLocks noEditPoints="1"/>
          </xdr:cNvSpPr>
        </xdr:nvSpPr>
        <xdr:spPr bwMode="auto">
          <a:xfrm>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sp>
    </xdr:grpSp>
    <xdr:clientData/>
  </xdr:twoCellAnchor>
  <xdr:twoCellAnchor editAs="oneCell">
    <xdr:from>
      <xdr:col>4</xdr:col>
      <xdr:colOff>86590</xdr:colOff>
      <xdr:row>1</xdr:row>
      <xdr:rowOff>19915</xdr:rowOff>
    </xdr:from>
    <xdr:to>
      <xdr:col>4</xdr:col>
      <xdr:colOff>404249</xdr:colOff>
      <xdr:row>1</xdr:row>
      <xdr:rowOff>334586</xdr:rowOff>
    </xdr:to>
    <xdr:grpSp>
      <xdr:nvGrpSpPr>
        <xdr:cNvPr id="155" name="Pulksteņa ikona" descr="Pulkstenis">
          <a:extLst>
            <a:ext uri="{FF2B5EF4-FFF2-40B4-BE49-F238E27FC236}">
              <a16:creationId xmlns:a16="http://schemas.microsoft.com/office/drawing/2014/main" id="{00000000-0008-0000-0000-00009B000000}"/>
            </a:ext>
          </a:extLst>
        </xdr:cNvPr>
        <xdr:cNvGrpSpPr>
          <a:grpSpLocks noChangeAspect="1"/>
        </xdr:cNvGrpSpPr>
      </xdr:nvGrpSpPr>
      <xdr:grpSpPr bwMode="auto">
        <a:xfrm>
          <a:off x="2677390" y="524740"/>
          <a:ext cx="317659" cy="314671"/>
          <a:chOff x="270" y="53"/>
          <a:chExt cx="29" cy="29"/>
        </a:xfrm>
      </xdr:grpSpPr>
      <xdr:sp macro="" textlink="">
        <xdr:nvSpPr>
          <xdr:cNvPr id="157" name="Taisnstūris 9">
            <a:extLst>
              <a:ext uri="{FF2B5EF4-FFF2-40B4-BE49-F238E27FC236}">
                <a16:creationId xmlns:a16="http://schemas.microsoft.com/office/drawing/2014/main" id="{00000000-0008-0000-0000-00009D000000}"/>
              </a:ext>
            </a:extLst>
          </xdr:cNvPr>
          <xdr:cNvSpPr>
            <a:spLocks noChangeArrowheads="1"/>
          </xdr:cNvSpPr>
        </xdr:nvSpPr>
        <xdr:spPr bwMode="auto">
          <a:xfrm>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8" name="Brīvforma 10">
            <a:extLst>
              <a:ext uri="{FF2B5EF4-FFF2-40B4-BE49-F238E27FC236}">
                <a16:creationId xmlns:a16="http://schemas.microsoft.com/office/drawing/2014/main" id="{00000000-0008-0000-0000-00009E000000}"/>
              </a:ext>
            </a:extLst>
          </xdr:cNvPr>
          <xdr:cNvSpPr>
            <a:spLocks/>
          </xdr:cNvSpPr>
        </xdr:nvSpPr>
        <xdr:spPr bwMode="auto">
          <a:xfrm>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sp>
      <xdr:sp macro="" textlink="">
        <xdr:nvSpPr>
          <xdr:cNvPr id="159" name="Taisnstūris 11">
            <a:extLst>
              <a:ext uri="{FF2B5EF4-FFF2-40B4-BE49-F238E27FC236}">
                <a16:creationId xmlns:a16="http://schemas.microsoft.com/office/drawing/2014/main" id="{00000000-0008-0000-0000-00009F000000}"/>
              </a:ext>
            </a:extLst>
          </xdr:cNvPr>
          <xdr:cNvSpPr>
            <a:spLocks noChangeArrowheads="1"/>
          </xdr:cNvSpPr>
        </xdr:nvSpPr>
        <xdr:spPr bwMode="auto">
          <a:xfrm>
            <a:off x="283" y="55"/>
            <a:ext cx="2" cy="4"/>
          </a:xfrm>
          <a:prstGeom prst="rect">
            <a:avLst/>
          </a:prstGeom>
          <a:solidFill>
            <a:srgbClr val="FFFFFF"/>
          </a:solidFill>
          <a:ln w="0">
            <a:noFill/>
            <a:prstDash val="solid"/>
            <a:miter lim="800000"/>
            <a:headEnd/>
            <a:tailEnd/>
          </a:ln>
        </xdr:spPr>
      </xdr:sp>
      <xdr:sp macro="" textlink="">
        <xdr:nvSpPr>
          <xdr:cNvPr id="160" name="Taisnstūris 12">
            <a:extLst>
              <a:ext uri="{FF2B5EF4-FFF2-40B4-BE49-F238E27FC236}">
                <a16:creationId xmlns:a16="http://schemas.microsoft.com/office/drawing/2014/main" id="{00000000-0008-0000-0000-0000A0000000}"/>
              </a:ext>
            </a:extLst>
          </xdr:cNvPr>
          <xdr:cNvSpPr>
            <a:spLocks noChangeArrowheads="1"/>
          </xdr:cNvSpPr>
        </xdr:nvSpPr>
        <xdr:spPr bwMode="auto">
          <a:xfrm>
            <a:off x="283" y="77"/>
            <a:ext cx="2" cy="4"/>
          </a:xfrm>
          <a:prstGeom prst="rect">
            <a:avLst/>
          </a:prstGeom>
          <a:solidFill>
            <a:srgbClr val="FFFFFF"/>
          </a:solidFill>
          <a:ln w="0">
            <a:noFill/>
            <a:prstDash val="solid"/>
            <a:miter lim="800000"/>
            <a:headEnd/>
            <a:tailEnd/>
          </a:ln>
        </xdr:spPr>
      </xdr:sp>
      <xdr:sp macro="" textlink="">
        <xdr:nvSpPr>
          <xdr:cNvPr id="161" name="Taisnstūris 13">
            <a:extLst>
              <a:ext uri="{FF2B5EF4-FFF2-40B4-BE49-F238E27FC236}">
                <a16:creationId xmlns:a16="http://schemas.microsoft.com/office/drawing/2014/main" id="{00000000-0008-0000-0000-0000A1000000}"/>
              </a:ext>
            </a:extLst>
          </xdr:cNvPr>
          <xdr:cNvSpPr>
            <a:spLocks noChangeArrowheads="1"/>
          </xdr:cNvSpPr>
        </xdr:nvSpPr>
        <xdr:spPr bwMode="auto">
          <a:xfrm>
            <a:off x="293" y="67"/>
            <a:ext cx="4" cy="2"/>
          </a:xfrm>
          <a:prstGeom prst="rect">
            <a:avLst/>
          </a:prstGeom>
          <a:solidFill>
            <a:srgbClr val="FFFFFF"/>
          </a:solidFill>
          <a:ln w="0">
            <a:noFill/>
            <a:prstDash val="solid"/>
            <a:miter lim="800000"/>
            <a:headEnd/>
            <a:tailEnd/>
          </a:ln>
        </xdr:spPr>
      </xdr:sp>
      <xdr:sp macro="" textlink="">
        <xdr:nvSpPr>
          <xdr:cNvPr id="162" name="Taisnstūris 14">
            <a:extLst>
              <a:ext uri="{FF2B5EF4-FFF2-40B4-BE49-F238E27FC236}">
                <a16:creationId xmlns:a16="http://schemas.microsoft.com/office/drawing/2014/main" id="{00000000-0008-0000-0000-0000A2000000}"/>
              </a:ext>
            </a:extLst>
          </xdr:cNvPr>
          <xdr:cNvSpPr>
            <a:spLocks noChangeArrowheads="1"/>
          </xdr:cNvSpPr>
        </xdr:nvSpPr>
        <xdr:spPr bwMode="auto">
          <a:xfrm>
            <a:off x="271" y="67"/>
            <a:ext cx="4" cy="2"/>
          </a:xfrm>
          <a:prstGeom prst="rect">
            <a:avLst/>
          </a:prstGeom>
          <a:solidFill>
            <a:srgbClr val="FFFFFF"/>
          </a:solidFill>
          <a:ln w="0">
            <a:noFill/>
            <a:prstDash val="solid"/>
            <a:miter lim="800000"/>
            <a:headEnd/>
            <a:tailEnd/>
          </a:ln>
        </xdr:spPr>
      </xdr:sp>
      <xdr:sp macro="" textlink="">
        <xdr:nvSpPr>
          <xdr:cNvPr id="163" name="Brīvforma 15">
            <a:extLst>
              <a:ext uri="{FF2B5EF4-FFF2-40B4-BE49-F238E27FC236}">
                <a16:creationId xmlns:a16="http://schemas.microsoft.com/office/drawing/2014/main" id="{00000000-0008-0000-0000-0000A3000000}"/>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sp>
      <xdr:sp macro="" textlink="">
        <xdr:nvSpPr>
          <xdr:cNvPr id="164" name="Brīvforma 16">
            <a:extLst>
              <a:ext uri="{FF2B5EF4-FFF2-40B4-BE49-F238E27FC236}">
                <a16:creationId xmlns:a16="http://schemas.microsoft.com/office/drawing/2014/main" id="{00000000-0008-0000-0000-0000A4000000}"/>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sp>
      <xdr:sp macro="" textlink="">
        <xdr:nvSpPr>
          <xdr:cNvPr id="165" name="Brīvforma 17">
            <a:extLst>
              <a:ext uri="{FF2B5EF4-FFF2-40B4-BE49-F238E27FC236}">
                <a16:creationId xmlns:a16="http://schemas.microsoft.com/office/drawing/2014/main" id="{00000000-0008-0000-0000-0000A5000000}"/>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sp>
      <xdr:sp macro="" textlink="">
        <xdr:nvSpPr>
          <xdr:cNvPr id="166" name="Brīvforma 18">
            <a:extLst>
              <a:ext uri="{FF2B5EF4-FFF2-40B4-BE49-F238E27FC236}">
                <a16:creationId xmlns:a16="http://schemas.microsoft.com/office/drawing/2014/main" id="{00000000-0008-0000-0000-0000A6000000}"/>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sp>
      <xdr:sp macro="" textlink="">
        <xdr:nvSpPr>
          <xdr:cNvPr id="167" name="Brīvforma 19">
            <a:extLst>
              <a:ext uri="{FF2B5EF4-FFF2-40B4-BE49-F238E27FC236}">
                <a16:creationId xmlns:a16="http://schemas.microsoft.com/office/drawing/2014/main" id="{00000000-0008-0000-0000-0000A7000000}"/>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sp>
      <xdr:sp macro="" textlink="">
        <xdr:nvSpPr>
          <xdr:cNvPr id="168" name="Brīvforma 20">
            <a:extLst>
              <a:ext uri="{FF2B5EF4-FFF2-40B4-BE49-F238E27FC236}">
                <a16:creationId xmlns:a16="http://schemas.microsoft.com/office/drawing/2014/main" id="{00000000-0008-0000-0000-0000A8000000}"/>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sp>
      <xdr:sp macro="" textlink="">
        <xdr:nvSpPr>
          <xdr:cNvPr id="169" name="Brīvforma 21">
            <a:extLst>
              <a:ext uri="{FF2B5EF4-FFF2-40B4-BE49-F238E27FC236}">
                <a16:creationId xmlns:a16="http://schemas.microsoft.com/office/drawing/2014/main" id="{00000000-0008-0000-0000-0000A9000000}"/>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sp>
      <xdr:sp macro="" textlink="">
        <xdr:nvSpPr>
          <xdr:cNvPr id="170" name="Brīvforma 22">
            <a:extLst>
              <a:ext uri="{FF2B5EF4-FFF2-40B4-BE49-F238E27FC236}">
                <a16:creationId xmlns:a16="http://schemas.microsoft.com/office/drawing/2014/main" id="{00000000-0008-0000-0000-0000AA000000}"/>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sp>
      <xdr:sp macro="" textlink="">
        <xdr:nvSpPr>
          <xdr:cNvPr id="171" name="Brīvforma 23">
            <a:extLst>
              <a:ext uri="{FF2B5EF4-FFF2-40B4-BE49-F238E27FC236}">
                <a16:creationId xmlns:a16="http://schemas.microsoft.com/office/drawing/2014/main" id="{00000000-0008-0000-0000-0000AB000000}"/>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sp>
    </xdr:grpSp>
    <xdr:clientData/>
  </xdr:twoCellAnchor>
  <xdr:twoCellAnchor editAs="oneCell">
    <xdr:from>
      <xdr:col>7</xdr:col>
      <xdr:colOff>95034</xdr:colOff>
      <xdr:row>1</xdr:row>
      <xdr:rowOff>29440</xdr:rowOff>
    </xdr:from>
    <xdr:to>
      <xdr:col>7</xdr:col>
      <xdr:colOff>527581</xdr:colOff>
      <xdr:row>1</xdr:row>
      <xdr:rowOff>322203</xdr:rowOff>
    </xdr:to>
    <xdr:grpSp>
      <xdr:nvGrpSpPr>
        <xdr:cNvPr id="172" name="Kameras ikona" descr="Kamera">
          <a:extLst>
            <a:ext uri="{FF2B5EF4-FFF2-40B4-BE49-F238E27FC236}">
              <a16:creationId xmlns:a16="http://schemas.microsoft.com/office/drawing/2014/main" id="{00000000-0008-0000-0000-0000AC000000}"/>
            </a:ext>
          </a:extLst>
        </xdr:cNvPr>
        <xdr:cNvGrpSpPr>
          <a:grpSpLocks noChangeAspect="1"/>
        </xdr:cNvGrpSpPr>
      </xdr:nvGrpSpPr>
      <xdr:grpSpPr bwMode="auto">
        <a:xfrm>
          <a:off x="5762409" y="534265"/>
          <a:ext cx="432547" cy="292763"/>
          <a:chOff x="306" y="55"/>
          <a:chExt cx="291" cy="27"/>
        </a:xfrm>
      </xdr:grpSpPr>
      <xdr:sp macro="" textlink="">
        <xdr:nvSpPr>
          <xdr:cNvPr id="174" name="Taisnstūris 27">
            <a:extLst>
              <a:ext uri="{FF2B5EF4-FFF2-40B4-BE49-F238E27FC236}">
                <a16:creationId xmlns:a16="http://schemas.microsoft.com/office/drawing/2014/main" id="{00000000-0008-0000-0000-0000AE000000}"/>
              </a:ext>
            </a:extLst>
          </xdr:cNvPr>
          <xdr:cNvSpPr>
            <a:spLocks noChangeArrowheads="1"/>
          </xdr:cNvSpPr>
        </xdr:nvSpPr>
        <xdr:spPr bwMode="auto">
          <a:xfrm>
            <a:off x="306" y="55"/>
            <a:ext cx="291" cy="2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75" name="Taisnstūris 28">
            <a:extLst>
              <a:ext uri="{FF2B5EF4-FFF2-40B4-BE49-F238E27FC236}">
                <a16:creationId xmlns:a16="http://schemas.microsoft.com/office/drawing/2014/main" id="{00000000-0008-0000-0000-0000AF000000}"/>
              </a:ext>
            </a:extLst>
          </xdr:cNvPr>
          <xdr:cNvSpPr>
            <a:spLocks noChangeArrowheads="1"/>
          </xdr:cNvSpPr>
        </xdr:nvSpPr>
        <xdr:spPr bwMode="auto">
          <a:xfrm>
            <a:off x="308" y="59"/>
            <a:ext cx="288" cy="22"/>
          </a:xfrm>
          <a:prstGeom prst="rect">
            <a:avLst/>
          </a:prstGeom>
          <a:solidFill>
            <a:srgbClr val="FFFFFF"/>
          </a:solidFill>
          <a:ln w="0">
            <a:noFill/>
            <a:prstDash val="solid"/>
            <a:miter lim="800000"/>
            <a:headEnd/>
            <a:tailEnd/>
          </a:ln>
        </xdr:spPr>
      </xdr:sp>
      <xdr:sp macro="" textlink="">
        <xdr:nvSpPr>
          <xdr:cNvPr id="176" name="Brīvforma 29">
            <a:extLst>
              <a:ext uri="{FF2B5EF4-FFF2-40B4-BE49-F238E27FC236}">
                <a16:creationId xmlns:a16="http://schemas.microsoft.com/office/drawing/2014/main" id="{00000000-0008-0000-0000-0000B0000000}"/>
              </a:ext>
            </a:extLst>
          </xdr:cNvPr>
          <xdr:cNvSpPr>
            <a:spLocks noEditPoints="1"/>
          </xdr:cNvSpPr>
        </xdr:nvSpPr>
        <xdr:spPr bwMode="auto">
          <a:xfrm>
            <a:off x="306" y="55"/>
            <a:ext cx="290" cy="27"/>
          </a:xfrm>
          <a:custGeom>
            <a:avLst/>
            <a:gdLst>
              <a:gd name="T0" fmla="*/ 1922 w 3255"/>
              <a:gd name="T1" fmla="*/ 995 h 2315"/>
              <a:gd name="T2" fmla="*/ 1774 w 3255"/>
              <a:gd name="T3" fmla="*/ 1142 h 2315"/>
              <a:gd name="T4" fmla="*/ 1736 w 3255"/>
              <a:gd name="T5" fmla="*/ 1353 h 2315"/>
              <a:gd name="T6" fmla="*/ 1822 w 3255"/>
              <a:gd name="T7" fmla="*/ 1544 h 2315"/>
              <a:gd name="T8" fmla="*/ 2001 w 3255"/>
              <a:gd name="T9" fmla="*/ 1652 h 2315"/>
              <a:gd name="T10" fmla="*/ 2217 w 3255"/>
              <a:gd name="T11" fmla="*/ 1639 h 2315"/>
              <a:gd name="T12" fmla="*/ 2381 w 3255"/>
              <a:gd name="T13" fmla="*/ 1511 h 2315"/>
              <a:gd name="T14" fmla="*/ 2444 w 3255"/>
              <a:gd name="T15" fmla="*/ 1309 h 2315"/>
              <a:gd name="T16" fmla="*/ 2381 w 3255"/>
              <a:gd name="T17" fmla="*/ 1105 h 2315"/>
              <a:gd name="T18" fmla="*/ 2217 w 3255"/>
              <a:gd name="T19" fmla="*/ 977 h 2315"/>
              <a:gd name="T20" fmla="*/ 2151 w 3255"/>
              <a:gd name="T21" fmla="*/ 707 h 2315"/>
              <a:gd name="T22" fmla="*/ 2428 w 3255"/>
              <a:gd name="T23" fmla="*/ 807 h 2315"/>
              <a:gd name="T24" fmla="*/ 2622 w 3255"/>
              <a:gd name="T25" fmla="*/ 1020 h 2315"/>
              <a:gd name="T26" fmla="*/ 2695 w 3255"/>
              <a:gd name="T27" fmla="*/ 1309 h 2315"/>
              <a:gd name="T28" fmla="*/ 2622 w 3255"/>
              <a:gd name="T29" fmla="*/ 1596 h 2315"/>
              <a:gd name="T30" fmla="*/ 2428 w 3255"/>
              <a:gd name="T31" fmla="*/ 1809 h 2315"/>
              <a:gd name="T32" fmla="*/ 2151 w 3255"/>
              <a:gd name="T33" fmla="*/ 1909 h 2315"/>
              <a:gd name="T34" fmla="*/ 1852 w 3255"/>
              <a:gd name="T35" fmla="*/ 1865 h 2315"/>
              <a:gd name="T36" fmla="*/ 1620 w 3255"/>
              <a:gd name="T37" fmla="*/ 1693 h 2315"/>
              <a:gd name="T38" fmla="*/ 1495 w 3255"/>
              <a:gd name="T39" fmla="*/ 1430 h 2315"/>
              <a:gd name="T40" fmla="*/ 1510 w 3255"/>
              <a:gd name="T41" fmla="*/ 1128 h 2315"/>
              <a:gd name="T42" fmla="*/ 1660 w 3255"/>
              <a:gd name="T43" fmla="*/ 881 h 2315"/>
              <a:gd name="T44" fmla="*/ 1909 w 3255"/>
              <a:gd name="T45" fmla="*/ 731 h 2315"/>
              <a:gd name="T46" fmla="*/ 2020 w 3255"/>
              <a:gd name="T47" fmla="*/ 522 h 2315"/>
              <a:gd name="T48" fmla="*/ 1708 w 3255"/>
              <a:gd name="T49" fmla="*/ 616 h 2315"/>
              <a:gd name="T50" fmla="*/ 1465 w 3255"/>
              <a:gd name="T51" fmla="*/ 822 h 2315"/>
              <a:gd name="T52" fmla="*/ 1322 w 3255"/>
              <a:gd name="T53" fmla="*/ 1109 h 2315"/>
              <a:gd name="T54" fmla="*/ 1308 w 3255"/>
              <a:gd name="T55" fmla="*/ 1443 h 2315"/>
              <a:gd name="T56" fmla="*/ 1427 w 3255"/>
              <a:gd name="T57" fmla="*/ 1743 h 2315"/>
              <a:gd name="T58" fmla="*/ 1652 w 3255"/>
              <a:gd name="T59" fmla="*/ 1968 h 2315"/>
              <a:gd name="T60" fmla="*/ 1954 w 3255"/>
              <a:gd name="T61" fmla="*/ 2087 h 2315"/>
              <a:gd name="T62" fmla="*/ 2288 w 3255"/>
              <a:gd name="T63" fmla="*/ 2073 h 2315"/>
              <a:gd name="T64" fmla="*/ 2577 w 3255"/>
              <a:gd name="T65" fmla="*/ 1931 h 2315"/>
              <a:gd name="T66" fmla="*/ 2784 w 3255"/>
              <a:gd name="T67" fmla="*/ 1688 h 2315"/>
              <a:gd name="T68" fmla="*/ 2878 w 3255"/>
              <a:gd name="T69" fmla="*/ 1377 h 2315"/>
              <a:gd name="T70" fmla="*/ 2837 w 3255"/>
              <a:gd name="T71" fmla="*/ 1046 h 2315"/>
              <a:gd name="T72" fmla="*/ 2671 w 3255"/>
              <a:gd name="T73" fmla="*/ 773 h 2315"/>
              <a:gd name="T74" fmla="*/ 2412 w 3255"/>
              <a:gd name="T75" fmla="*/ 587 h 2315"/>
              <a:gd name="T76" fmla="*/ 2088 w 3255"/>
              <a:gd name="T77" fmla="*/ 519 h 2315"/>
              <a:gd name="T78" fmla="*/ 482 w 3255"/>
              <a:gd name="T79" fmla="*/ 458 h 2315"/>
              <a:gd name="T80" fmla="*/ 470 w 3255"/>
              <a:gd name="T81" fmla="*/ 563 h 2315"/>
              <a:gd name="T82" fmla="*/ 560 w 3255"/>
              <a:gd name="T83" fmla="*/ 619 h 2315"/>
              <a:gd name="T84" fmla="*/ 1100 w 3255"/>
              <a:gd name="T85" fmla="*/ 581 h 2315"/>
              <a:gd name="T86" fmla="*/ 1112 w 3255"/>
              <a:gd name="T87" fmla="*/ 476 h 2315"/>
              <a:gd name="T88" fmla="*/ 1023 w 3255"/>
              <a:gd name="T89" fmla="*/ 421 h 2315"/>
              <a:gd name="T90" fmla="*/ 2868 w 3255"/>
              <a:gd name="T91" fmla="*/ 396 h 2315"/>
              <a:gd name="T92" fmla="*/ 2868 w 3255"/>
              <a:gd name="T93" fmla="*/ 580 h 2315"/>
              <a:gd name="T94" fmla="*/ 3050 w 3255"/>
              <a:gd name="T95" fmla="*/ 598 h 2315"/>
              <a:gd name="T96" fmla="*/ 3085 w 3255"/>
              <a:gd name="T97" fmla="*/ 427 h 2315"/>
              <a:gd name="T98" fmla="*/ 3033 w 3255"/>
              <a:gd name="T99" fmla="*/ 375 h 2315"/>
              <a:gd name="T100" fmla="*/ 3255 w 3255"/>
              <a:gd name="T101" fmla="*/ 195 h 2315"/>
              <a:gd name="T102" fmla="*/ 480 w 3255"/>
              <a:gd name="T10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55" h="2315">
                <a:moveTo>
                  <a:pt x="2088" y="953"/>
                </a:moveTo>
                <a:lnTo>
                  <a:pt x="2044" y="956"/>
                </a:lnTo>
                <a:lnTo>
                  <a:pt x="2001" y="964"/>
                </a:lnTo>
                <a:lnTo>
                  <a:pt x="1960" y="977"/>
                </a:lnTo>
                <a:lnTo>
                  <a:pt x="1922" y="995"/>
                </a:lnTo>
                <a:lnTo>
                  <a:pt x="1886" y="1017"/>
                </a:lnTo>
                <a:lnTo>
                  <a:pt x="1852" y="1043"/>
                </a:lnTo>
                <a:lnTo>
                  <a:pt x="1822" y="1072"/>
                </a:lnTo>
                <a:lnTo>
                  <a:pt x="1796" y="1105"/>
                </a:lnTo>
                <a:lnTo>
                  <a:pt x="1774" y="1142"/>
                </a:lnTo>
                <a:lnTo>
                  <a:pt x="1757" y="1181"/>
                </a:lnTo>
                <a:lnTo>
                  <a:pt x="1744" y="1221"/>
                </a:lnTo>
                <a:lnTo>
                  <a:pt x="1736" y="1264"/>
                </a:lnTo>
                <a:lnTo>
                  <a:pt x="1733" y="1309"/>
                </a:lnTo>
                <a:lnTo>
                  <a:pt x="1736" y="1353"/>
                </a:lnTo>
                <a:lnTo>
                  <a:pt x="1744" y="1396"/>
                </a:lnTo>
                <a:lnTo>
                  <a:pt x="1757" y="1437"/>
                </a:lnTo>
                <a:lnTo>
                  <a:pt x="1774" y="1475"/>
                </a:lnTo>
                <a:lnTo>
                  <a:pt x="1796" y="1511"/>
                </a:lnTo>
                <a:lnTo>
                  <a:pt x="1822" y="1544"/>
                </a:lnTo>
                <a:lnTo>
                  <a:pt x="1852" y="1573"/>
                </a:lnTo>
                <a:lnTo>
                  <a:pt x="1886" y="1599"/>
                </a:lnTo>
                <a:lnTo>
                  <a:pt x="1922" y="1621"/>
                </a:lnTo>
                <a:lnTo>
                  <a:pt x="1960" y="1639"/>
                </a:lnTo>
                <a:lnTo>
                  <a:pt x="2001" y="1652"/>
                </a:lnTo>
                <a:lnTo>
                  <a:pt x="2044" y="1660"/>
                </a:lnTo>
                <a:lnTo>
                  <a:pt x="2088" y="1663"/>
                </a:lnTo>
                <a:lnTo>
                  <a:pt x="2134" y="1660"/>
                </a:lnTo>
                <a:lnTo>
                  <a:pt x="2176" y="1652"/>
                </a:lnTo>
                <a:lnTo>
                  <a:pt x="2217" y="1639"/>
                </a:lnTo>
                <a:lnTo>
                  <a:pt x="2256" y="1621"/>
                </a:lnTo>
                <a:lnTo>
                  <a:pt x="2292" y="1599"/>
                </a:lnTo>
                <a:lnTo>
                  <a:pt x="2325" y="1573"/>
                </a:lnTo>
                <a:lnTo>
                  <a:pt x="2355" y="1544"/>
                </a:lnTo>
                <a:lnTo>
                  <a:pt x="2381" y="1511"/>
                </a:lnTo>
                <a:lnTo>
                  <a:pt x="2403" y="1475"/>
                </a:lnTo>
                <a:lnTo>
                  <a:pt x="2421" y="1437"/>
                </a:lnTo>
                <a:lnTo>
                  <a:pt x="2434" y="1396"/>
                </a:lnTo>
                <a:lnTo>
                  <a:pt x="2442" y="1353"/>
                </a:lnTo>
                <a:lnTo>
                  <a:pt x="2444" y="1309"/>
                </a:lnTo>
                <a:lnTo>
                  <a:pt x="2442" y="1264"/>
                </a:lnTo>
                <a:lnTo>
                  <a:pt x="2434" y="1221"/>
                </a:lnTo>
                <a:lnTo>
                  <a:pt x="2421" y="1181"/>
                </a:lnTo>
                <a:lnTo>
                  <a:pt x="2403" y="1142"/>
                </a:lnTo>
                <a:lnTo>
                  <a:pt x="2381" y="1105"/>
                </a:lnTo>
                <a:lnTo>
                  <a:pt x="2355" y="1072"/>
                </a:lnTo>
                <a:lnTo>
                  <a:pt x="2325" y="1043"/>
                </a:lnTo>
                <a:lnTo>
                  <a:pt x="2292" y="1017"/>
                </a:lnTo>
                <a:lnTo>
                  <a:pt x="2256" y="995"/>
                </a:lnTo>
                <a:lnTo>
                  <a:pt x="2217" y="977"/>
                </a:lnTo>
                <a:lnTo>
                  <a:pt x="2176" y="964"/>
                </a:lnTo>
                <a:lnTo>
                  <a:pt x="2134" y="956"/>
                </a:lnTo>
                <a:lnTo>
                  <a:pt x="2088" y="953"/>
                </a:lnTo>
                <a:close/>
                <a:moveTo>
                  <a:pt x="2088" y="704"/>
                </a:moveTo>
                <a:lnTo>
                  <a:pt x="2151" y="707"/>
                </a:lnTo>
                <a:lnTo>
                  <a:pt x="2211" y="716"/>
                </a:lnTo>
                <a:lnTo>
                  <a:pt x="2269" y="731"/>
                </a:lnTo>
                <a:lnTo>
                  <a:pt x="2325" y="751"/>
                </a:lnTo>
                <a:lnTo>
                  <a:pt x="2378" y="777"/>
                </a:lnTo>
                <a:lnTo>
                  <a:pt x="2428" y="807"/>
                </a:lnTo>
                <a:lnTo>
                  <a:pt x="2474" y="842"/>
                </a:lnTo>
                <a:lnTo>
                  <a:pt x="2517" y="881"/>
                </a:lnTo>
                <a:lnTo>
                  <a:pt x="2557" y="924"/>
                </a:lnTo>
                <a:lnTo>
                  <a:pt x="2592" y="970"/>
                </a:lnTo>
                <a:lnTo>
                  <a:pt x="2622" y="1020"/>
                </a:lnTo>
                <a:lnTo>
                  <a:pt x="2648" y="1073"/>
                </a:lnTo>
                <a:lnTo>
                  <a:pt x="2668" y="1128"/>
                </a:lnTo>
                <a:lnTo>
                  <a:pt x="2683" y="1187"/>
                </a:lnTo>
                <a:lnTo>
                  <a:pt x="2692" y="1247"/>
                </a:lnTo>
                <a:lnTo>
                  <a:pt x="2695" y="1309"/>
                </a:lnTo>
                <a:lnTo>
                  <a:pt x="2692" y="1370"/>
                </a:lnTo>
                <a:lnTo>
                  <a:pt x="2683" y="1430"/>
                </a:lnTo>
                <a:lnTo>
                  <a:pt x="2668" y="1488"/>
                </a:lnTo>
                <a:lnTo>
                  <a:pt x="2648" y="1544"/>
                </a:lnTo>
                <a:lnTo>
                  <a:pt x="2622" y="1596"/>
                </a:lnTo>
                <a:lnTo>
                  <a:pt x="2592" y="1646"/>
                </a:lnTo>
                <a:lnTo>
                  <a:pt x="2557" y="1693"/>
                </a:lnTo>
                <a:lnTo>
                  <a:pt x="2517" y="1736"/>
                </a:lnTo>
                <a:lnTo>
                  <a:pt x="2474" y="1774"/>
                </a:lnTo>
                <a:lnTo>
                  <a:pt x="2428" y="1809"/>
                </a:lnTo>
                <a:lnTo>
                  <a:pt x="2378" y="1839"/>
                </a:lnTo>
                <a:lnTo>
                  <a:pt x="2325" y="1865"/>
                </a:lnTo>
                <a:lnTo>
                  <a:pt x="2269" y="1885"/>
                </a:lnTo>
                <a:lnTo>
                  <a:pt x="2211" y="1900"/>
                </a:lnTo>
                <a:lnTo>
                  <a:pt x="2151" y="1909"/>
                </a:lnTo>
                <a:lnTo>
                  <a:pt x="2088" y="1912"/>
                </a:lnTo>
                <a:lnTo>
                  <a:pt x="2026" y="1909"/>
                </a:lnTo>
                <a:lnTo>
                  <a:pt x="1966" y="1900"/>
                </a:lnTo>
                <a:lnTo>
                  <a:pt x="1909" y="1885"/>
                </a:lnTo>
                <a:lnTo>
                  <a:pt x="1852" y="1865"/>
                </a:lnTo>
                <a:lnTo>
                  <a:pt x="1799" y="1839"/>
                </a:lnTo>
                <a:lnTo>
                  <a:pt x="1750" y="1809"/>
                </a:lnTo>
                <a:lnTo>
                  <a:pt x="1703" y="1774"/>
                </a:lnTo>
                <a:lnTo>
                  <a:pt x="1660" y="1736"/>
                </a:lnTo>
                <a:lnTo>
                  <a:pt x="1620" y="1693"/>
                </a:lnTo>
                <a:lnTo>
                  <a:pt x="1586" y="1646"/>
                </a:lnTo>
                <a:lnTo>
                  <a:pt x="1555" y="1596"/>
                </a:lnTo>
                <a:lnTo>
                  <a:pt x="1530" y="1544"/>
                </a:lnTo>
                <a:lnTo>
                  <a:pt x="1510" y="1488"/>
                </a:lnTo>
                <a:lnTo>
                  <a:pt x="1495" y="1430"/>
                </a:lnTo>
                <a:lnTo>
                  <a:pt x="1486" y="1370"/>
                </a:lnTo>
                <a:lnTo>
                  <a:pt x="1483" y="1309"/>
                </a:lnTo>
                <a:lnTo>
                  <a:pt x="1486" y="1247"/>
                </a:lnTo>
                <a:lnTo>
                  <a:pt x="1495" y="1187"/>
                </a:lnTo>
                <a:lnTo>
                  <a:pt x="1510" y="1128"/>
                </a:lnTo>
                <a:lnTo>
                  <a:pt x="1530" y="1073"/>
                </a:lnTo>
                <a:lnTo>
                  <a:pt x="1555" y="1020"/>
                </a:lnTo>
                <a:lnTo>
                  <a:pt x="1586" y="970"/>
                </a:lnTo>
                <a:lnTo>
                  <a:pt x="1620" y="924"/>
                </a:lnTo>
                <a:lnTo>
                  <a:pt x="1660" y="881"/>
                </a:lnTo>
                <a:lnTo>
                  <a:pt x="1703" y="842"/>
                </a:lnTo>
                <a:lnTo>
                  <a:pt x="1750" y="807"/>
                </a:lnTo>
                <a:lnTo>
                  <a:pt x="1799" y="777"/>
                </a:lnTo>
                <a:lnTo>
                  <a:pt x="1852" y="751"/>
                </a:lnTo>
                <a:lnTo>
                  <a:pt x="1909" y="731"/>
                </a:lnTo>
                <a:lnTo>
                  <a:pt x="1966" y="716"/>
                </a:lnTo>
                <a:lnTo>
                  <a:pt x="2026" y="707"/>
                </a:lnTo>
                <a:lnTo>
                  <a:pt x="2088" y="704"/>
                </a:lnTo>
                <a:close/>
                <a:moveTo>
                  <a:pt x="2088" y="519"/>
                </a:moveTo>
                <a:lnTo>
                  <a:pt x="2020" y="522"/>
                </a:lnTo>
                <a:lnTo>
                  <a:pt x="1954" y="530"/>
                </a:lnTo>
                <a:lnTo>
                  <a:pt x="1889" y="544"/>
                </a:lnTo>
                <a:lnTo>
                  <a:pt x="1826" y="563"/>
                </a:lnTo>
                <a:lnTo>
                  <a:pt x="1766" y="587"/>
                </a:lnTo>
                <a:lnTo>
                  <a:pt x="1708" y="616"/>
                </a:lnTo>
                <a:lnTo>
                  <a:pt x="1652" y="649"/>
                </a:lnTo>
                <a:lnTo>
                  <a:pt x="1600" y="687"/>
                </a:lnTo>
                <a:lnTo>
                  <a:pt x="1552" y="728"/>
                </a:lnTo>
                <a:lnTo>
                  <a:pt x="1507" y="773"/>
                </a:lnTo>
                <a:lnTo>
                  <a:pt x="1465" y="822"/>
                </a:lnTo>
                <a:lnTo>
                  <a:pt x="1427" y="873"/>
                </a:lnTo>
                <a:lnTo>
                  <a:pt x="1394" y="928"/>
                </a:lnTo>
                <a:lnTo>
                  <a:pt x="1365" y="986"/>
                </a:lnTo>
                <a:lnTo>
                  <a:pt x="1341" y="1046"/>
                </a:lnTo>
                <a:lnTo>
                  <a:pt x="1322" y="1109"/>
                </a:lnTo>
                <a:lnTo>
                  <a:pt x="1308" y="1174"/>
                </a:lnTo>
                <a:lnTo>
                  <a:pt x="1299" y="1241"/>
                </a:lnTo>
                <a:lnTo>
                  <a:pt x="1296" y="1309"/>
                </a:lnTo>
                <a:lnTo>
                  <a:pt x="1299" y="1377"/>
                </a:lnTo>
                <a:lnTo>
                  <a:pt x="1308" y="1443"/>
                </a:lnTo>
                <a:lnTo>
                  <a:pt x="1322" y="1507"/>
                </a:lnTo>
                <a:lnTo>
                  <a:pt x="1341" y="1570"/>
                </a:lnTo>
                <a:lnTo>
                  <a:pt x="1365" y="1630"/>
                </a:lnTo>
                <a:lnTo>
                  <a:pt x="1394" y="1688"/>
                </a:lnTo>
                <a:lnTo>
                  <a:pt x="1427" y="1743"/>
                </a:lnTo>
                <a:lnTo>
                  <a:pt x="1465" y="1795"/>
                </a:lnTo>
                <a:lnTo>
                  <a:pt x="1507" y="1843"/>
                </a:lnTo>
                <a:lnTo>
                  <a:pt x="1552" y="1888"/>
                </a:lnTo>
                <a:lnTo>
                  <a:pt x="1600" y="1931"/>
                </a:lnTo>
                <a:lnTo>
                  <a:pt x="1652" y="1968"/>
                </a:lnTo>
                <a:lnTo>
                  <a:pt x="1708" y="2001"/>
                </a:lnTo>
                <a:lnTo>
                  <a:pt x="1766" y="2030"/>
                </a:lnTo>
                <a:lnTo>
                  <a:pt x="1826" y="2054"/>
                </a:lnTo>
                <a:lnTo>
                  <a:pt x="1889" y="2073"/>
                </a:lnTo>
                <a:lnTo>
                  <a:pt x="1954" y="2087"/>
                </a:lnTo>
                <a:lnTo>
                  <a:pt x="2020" y="2096"/>
                </a:lnTo>
                <a:lnTo>
                  <a:pt x="2088" y="2098"/>
                </a:lnTo>
                <a:lnTo>
                  <a:pt x="2157" y="2096"/>
                </a:lnTo>
                <a:lnTo>
                  <a:pt x="2223" y="2087"/>
                </a:lnTo>
                <a:lnTo>
                  <a:pt x="2288" y="2073"/>
                </a:lnTo>
                <a:lnTo>
                  <a:pt x="2351" y="2054"/>
                </a:lnTo>
                <a:lnTo>
                  <a:pt x="2412" y="2030"/>
                </a:lnTo>
                <a:lnTo>
                  <a:pt x="2469" y="2001"/>
                </a:lnTo>
                <a:lnTo>
                  <a:pt x="2524" y="1968"/>
                </a:lnTo>
                <a:lnTo>
                  <a:pt x="2577" y="1931"/>
                </a:lnTo>
                <a:lnTo>
                  <a:pt x="2626" y="1888"/>
                </a:lnTo>
                <a:lnTo>
                  <a:pt x="2671" y="1843"/>
                </a:lnTo>
                <a:lnTo>
                  <a:pt x="2712" y="1795"/>
                </a:lnTo>
                <a:lnTo>
                  <a:pt x="2750" y="1743"/>
                </a:lnTo>
                <a:lnTo>
                  <a:pt x="2784" y="1688"/>
                </a:lnTo>
                <a:lnTo>
                  <a:pt x="2813" y="1630"/>
                </a:lnTo>
                <a:lnTo>
                  <a:pt x="2837" y="1570"/>
                </a:lnTo>
                <a:lnTo>
                  <a:pt x="2856" y="1507"/>
                </a:lnTo>
                <a:lnTo>
                  <a:pt x="2870" y="1443"/>
                </a:lnTo>
                <a:lnTo>
                  <a:pt x="2878" y="1377"/>
                </a:lnTo>
                <a:lnTo>
                  <a:pt x="2881" y="1309"/>
                </a:lnTo>
                <a:lnTo>
                  <a:pt x="2878" y="1241"/>
                </a:lnTo>
                <a:lnTo>
                  <a:pt x="2870" y="1174"/>
                </a:lnTo>
                <a:lnTo>
                  <a:pt x="2856" y="1109"/>
                </a:lnTo>
                <a:lnTo>
                  <a:pt x="2837" y="1046"/>
                </a:lnTo>
                <a:lnTo>
                  <a:pt x="2813" y="986"/>
                </a:lnTo>
                <a:lnTo>
                  <a:pt x="2784" y="928"/>
                </a:lnTo>
                <a:lnTo>
                  <a:pt x="2750" y="873"/>
                </a:lnTo>
                <a:lnTo>
                  <a:pt x="2712" y="822"/>
                </a:lnTo>
                <a:lnTo>
                  <a:pt x="2671" y="773"/>
                </a:lnTo>
                <a:lnTo>
                  <a:pt x="2626" y="728"/>
                </a:lnTo>
                <a:lnTo>
                  <a:pt x="2577" y="687"/>
                </a:lnTo>
                <a:lnTo>
                  <a:pt x="2524" y="649"/>
                </a:lnTo>
                <a:lnTo>
                  <a:pt x="2469" y="616"/>
                </a:lnTo>
                <a:lnTo>
                  <a:pt x="2412" y="587"/>
                </a:lnTo>
                <a:lnTo>
                  <a:pt x="2351" y="563"/>
                </a:lnTo>
                <a:lnTo>
                  <a:pt x="2288" y="544"/>
                </a:lnTo>
                <a:lnTo>
                  <a:pt x="2223" y="530"/>
                </a:lnTo>
                <a:lnTo>
                  <a:pt x="2157" y="522"/>
                </a:lnTo>
                <a:lnTo>
                  <a:pt x="2088" y="519"/>
                </a:lnTo>
                <a:close/>
                <a:moveTo>
                  <a:pt x="560" y="421"/>
                </a:moveTo>
                <a:lnTo>
                  <a:pt x="536" y="424"/>
                </a:lnTo>
                <a:lnTo>
                  <a:pt x="515" y="431"/>
                </a:lnTo>
                <a:lnTo>
                  <a:pt x="497" y="443"/>
                </a:lnTo>
                <a:lnTo>
                  <a:pt x="482" y="458"/>
                </a:lnTo>
                <a:lnTo>
                  <a:pt x="470" y="476"/>
                </a:lnTo>
                <a:lnTo>
                  <a:pt x="463" y="497"/>
                </a:lnTo>
                <a:lnTo>
                  <a:pt x="460" y="520"/>
                </a:lnTo>
                <a:lnTo>
                  <a:pt x="463" y="542"/>
                </a:lnTo>
                <a:lnTo>
                  <a:pt x="470" y="563"/>
                </a:lnTo>
                <a:lnTo>
                  <a:pt x="482" y="581"/>
                </a:lnTo>
                <a:lnTo>
                  <a:pt x="497" y="597"/>
                </a:lnTo>
                <a:lnTo>
                  <a:pt x="515" y="608"/>
                </a:lnTo>
                <a:lnTo>
                  <a:pt x="536" y="616"/>
                </a:lnTo>
                <a:lnTo>
                  <a:pt x="560" y="619"/>
                </a:lnTo>
                <a:lnTo>
                  <a:pt x="1023" y="619"/>
                </a:lnTo>
                <a:lnTo>
                  <a:pt x="1046" y="616"/>
                </a:lnTo>
                <a:lnTo>
                  <a:pt x="1067" y="608"/>
                </a:lnTo>
                <a:lnTo>
                  <a:pt x="1085" y="597"/>
                </a:lnTo>
                <a:lnTo>
                  <a:pt x="1100" y="581"/>
                </a:lnTo>
                <a:lnTo>
                  <a:pt x="1112" y="563"/>
                </a:lnTo>
                <a:lnTo>
                  <a:pt x="1119" y="542"/>
                </a:lnTo>
                <a:lnTo>
                  <a:pt x="1122" y="520"/>
                </a:lnTo>
                <a:lnTo>
                  <a:pt x="1119" y="497"/>
                </a:lnTo>
                <a:lnTo>
                  <a:pt x="1112" y="476"/>
                </a:lnTo>
                <a:lnTo>
                  <a:pt x="1100" y="458"/>
                </a:lnTo>
                <a:lnTo>
                  <a:pt x="1085" y="443"/>
                </a:lnTo>
                <a:lnTo>
                  <a:pt x="1067" y="431"/>
                </a:lnTo>
                <a:lnTo>
                  <a:pt x="1046" y="424"/>
                </a:lnTo>
                <a:lnTo>
                  <a:pt x="1023" y="421"/>
                </a:lnTo>
                <a:lnTo>
                  <a:pt x="560" y="421"/>
                </a:lnTo>
                <a:close/>
                <a:moveTo>
                  <a:pt x="2911" y="375"/>
                </a:moveTo>
                <a:lnTo>
                  <a:pt x="2894" y="377"/>
                </a:lnTo>
                <a:lnTo>
                  <a:pt x="2880" y="385"/>
                </a:lnTo>
                <a:lnTo>
                  <a:pt x="2868" y="396"/>
                </a:lnTo>
                <a:lnTo>
                  <a:pt x="2861" y="411"/>
                </a:lnTo>
                <a:lnTo>
                  <a:pt x="2858" y="427"/>
                </a:lnTo>
                <a:lnTo>
                  <a:pt x="2858" y="549"/>
                </a:lnTo>
                <a:lnTo>
                  <a:pt x="2861" y="565"/>
                </a:lnTo>
                <a:lnTo>
                  <a:pt x="2868" y="580"/>
                </a:lnTo>
                <a:lnTo>
                  <a:pt x="2880" y="591"/>
                </a:lnTo>
                <a:lnTo>
                  <a:pt x="2894" y="598"/>
                </a:lnTo>
                <a:lnTo>
                  <a:pt x="2911" y="601"/>
                </a:lnTo>
                <a:lnTo>
                  <a:pt x="3033" y="601"/>
                </a:lnTo>
                <a:lnTo>
                  <a:pt x="3050" y="598"/>
                </a:lnTo>
                <a:lnTo>
                  <a:pt x="3064" y="591"/>
                </a:lnTo>
                <a:lnTo>
                  <a:pt x="3075" y="580"/>
                </a:lnTo>
                <a:lnTo>
                  <a:pt x="3083" y="565"/>
                </a:lnTo>
                <a:lnTo>
                  <a:pt x="3085" y="549"/>
                </a:lnTo>
                <a:lnTo>
                  <a:pt x="3085" y="427"/>
                </a:lnTo>
                <a:lnTo>
                  <a:pt x="3083" y="411"/>
                </a:lnTo>
                <a:lnTo>
                  <a:pt x="3075" y="396"/>
                </a:lnTo>
                <a:lnTo>
                  <a:pt x="3064" y="385"/>
                </a:lnTo>
                <a:lnTo>
                  <a:pt x="3050" y="377"/>
                </a:lnTo>
                <a:lnTo>
                  <a:pt x="3033" y="375"/>
                </a:lnTo>
                <a:lnTo>
                  <a:pt x="2911" y="375"/>
                </a:lnTo>
                <a:close/>
                <a:moveTo>
                  <a:pt x="480" y="0"/>
                </a:moveTo>
                <a:lnTo>
                  <a:pt x="978" y="0"/>
                </a:lnTo>
                <a:lnTo>
                  <a:pt x="1148" y="195"/>
                </a:lnTo>
                <a:lnTo>
                  <a:pt x="3255" y="195"/>
                </a:lnTo>
                <a:lnTo>
                  <a:pt x="3255" y="2315"/>
                </a:lnTo>
                <a:lnTo>
                  <a:pt x="0" y="2315"/>
                </a:lnTo>
                <a:lnTo>
                  <a:pt x="0" y="195"/>
                </a:lnTo>
                <a:lnTo>
                  <a:pt x="310" y="195"/>
                </a:lnTo>
                <a:lnTo>
                  <a:pt x="480" y="0"/>
                </a:lnTo>
                <a:close/>
              </a:path>
            </a:pathLst>
          </a:custGeom>
          <a:solidFill>
            <a:schemeClr val="accent1"/>
          </a:solidFill>
          <a:ln w="0">
            <a:noFill/>
            <a:prstDash val="solid"/>
            <a:round/>
            <a:headEnd/>
            <a:tailEnd/>
          </a:ln>
        </xdr:spPr>
      </xdr:sp>
    </xdr:grpSp>
    <xdr:clientData/>
  </xdr:twoCellAnchor>
  <xdr:twoCellAnchor editAs="oneCell">
    <xdr:from>
      <xdr:col>11</xdr:col>
      <xdr:colOff>57150</xdr:colOff>
      <xdr:row>1</xdr:row>
      <xdr:rowOff>19915</xdr:rowOff>
    </xdr:from>
    <xdr:to>
      <xdr:col>12</xdr:col>
      <xdr:colOff>206528</xdr:colOff>
      <xdr:row>1</xdr:row>
      <xdr:rowOff>301724</xdr:rowOff>
    </xdr:to>
    <xdr:grpSp>
      <xdr:nvGrpSpPr>
        <xdr:cNvPr id="177" name="Piezīmju ikona" descr="Memo lodziņš">
          <a:extLst>
            <a:ext uri="{FF2B5EF4-FFF2-40B4-BE49-F238E27FC236}">
              <a16:creationId xmlns:a16="http://schemas.microsoft.com/office/drawing/2014/main" id="{00000000-0008-0000-0000-0000B1000000}"/>
            </a:ext>
          </a:extLst>
        </xdr:cNvPr>
        <xdr:cNvGrpSpPr>
          <a:grpSpLocks noChangeAspect="1"/>
        </xdr:cNvGrpSpPr>
      </xdr:nvGrpSpPr>
      <xdr:grpSpPr bwMode="auto">
        <a:xfrm>
          <a:off x="9305925" y="524740"/>
          <a:ext cx="368453" cy="281809"/>
          <a:chOff x="89" y="56"/>
          <a:chExt cx="781" cy="26"/>
        </a:xfrm>
      </xdr:grpSpPr>
      <xdr:sp macro="" textlink="">
        <xdr:nvSpPr>
          <xdr:cNvPr id="179" name="Taisnstūris 33">
            <a:extLst>
              <a:ext uri="{FF2B5EF4-FFF2-40B4-BE49-F238E27FC236}">
                <a16:creationId xmlns:a16="http://schemas.microsoft.com/office/drawing/2014/main" id="{00000000-0008-0000-0000-0000B3000000}"/>
              </a:ext>
            </a:extLst>
          </xdr:cNvPr>
          <xdr:cNvSpPr>
            <a:spLocks noChangeArrowheads="1"/>
          </xdr:cNvSpPr>
        </xdr:nvSpPr>
        <xdr:spPr bwMode="auto">
          <a:xfrm>
            <a:off x="89" y="56"/>
            <a:ext cx="781" cy="26"/>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0" name="Brīvforma 34">
            <a:extLst>
              <a:ext uri="{FF2B5EF4-FFF2-40B4-BE49-F238E27FC236}">
                <a16:creationId xmlns:a16="http://schemas.microsoft.com/office/drawing/2014/main" id="{00000000-0008-0000-0000-0000B4000000}"/>
              </a:ext>
            </a:extLst>
          </xdr:cNvPr>
          <xdr:cNvSpPr>
            <a:spLocks/>
          </xdr:cNvSpPr>
        </xdr:nvSpPr>
        <xdr:spPr bwMode="auto">
          <a:xfrm>
            <a:off x="90" y="58"/>
            <a:ext cx="778" cy="20"/>
          </a:xfrm>
          <a:custGeom>
            <a:avLst/>
            <a:gdLst>
              <a:gd name="T0" fmla="*/ 628 w 2980"/>
              <a:gd name="T1" fmla="*/ 0 h 2233"/>
              <a:gd name="T2" fmla="*/ 2372 w 2980"/>
              <a:gd name="T3" fmla="*/ 42 h 2233"/>
              <a:gd name="T4" fmla="*/ 2980 w 2980"/>
              <a:gd name="T5" fmla="*/ 2149 h 2233"/>
              <a:gd name="T6" fmla="*/ 0 w 2980"/>
              <a:gd name="T7" fmla="*/ 2233 h 2233"/>
              <a:gd name="T8" fmla="*/ 628 w 2980"/>
              <a:gd name="T9" fmla="*/ 0 h 2233"/>
            </a:gdLst>
            <a:ahLst/>
            <a:cxnLst>
              <a:cxn ang="0">
                <a:pos x="T0" y="T1"/>
              </a:cxn>
              <a:cxn ang="0">
                <a:pos x="T2" y="T3"/>
              </a:cxn>
              <a:cxn ang="0">
                <a:pos x="T4" y="T5"/>
              </a:cxn>
              <a:cxn ang="0">
                <a:pos x="T6" y="T7"/>
              </a:cxn>
              <a:cxn ang="0">
                <a:pos x="T8" y="T9"/>
              </a:cxn>
            </a:cxnLst>
            <a:rect l="0" t="0" r="r" b="b"/>
            <a:pathLst>
              <a:path w="2980" h="2233">
                <a:moveTo>
                  <a:pt x="628" y="0"/>
                </a:moveTo>
                <a:lnTo>
                  <a:pt x="2372" y="42"/>
                </a:lnTo>
                <a:lnTo>
                  <a:pt x="2980" y="2149"/>
                </a:lnTo>
                <a:lnTo>
                  <a:pt x="0" y="2233"/>
                </a:lnTo>
                <a:lnTo>
                  <a:pt x="628" y="0"/>
                </a:lnTo>
                <a:close/>
              </a:path>
            </a:pathLst>
          </a:custGeom>
          <a:solidFill>
            <a:srgbClr val="FFFFFF"/>
          </a:solidFill>
          <a:ln w="0">
            <a:noFill/>
            <a:prstDash val="solid"/>
            <a:round/>
            <a:headEnd/>
            <a:tailEnd/>
          </a:ln>
        </xdr:spPr>
      </xdr:sp>
      <xdr:sp macro="" textlink="">
        <xdr:nvSpPr>
          <xdr:cNvPr id="181" name="Brīvforma 35">
            <a:extLst>
              <a:ext uri="{FF2B5EF4-FFF2-40B4-BE49-F238E27FC236}">
                <a16:creationId xmlns:a16="http://schemas.microsoft.com/office/drawing/2014/main" id="{00000000-0008-0000-0000-0000B5000000}"/>
              </a:ext>
            </a:extLst>
          </xdr:cNvPr>
          <xdr:cNvSpPr>
            <a:spLocks noEditPoints="1"/>
          </xdr:cNvSpPr>
        </xdr:nvSpPr>
        <xdr:spPr bwMode="auto">
          <a:xfrm>
            <a:off x="89" y="56"/>
            <a:ext cx="780" cy="26"/>
          </a:xfrm>
          <a:custGeom>
            <a:avLst/>
            <a:gdLst>
              <a:gd name="T0" fmla="*/ 1407 w 3234"/>
              <a:gd name="T1" fmla="*/ 575 h 2894"/>
              <a:gd name="T2" fmla="*/ 1857 w 3234"/>
              <a:gd name="T3" fmla="*/ 575 h 2894"/>
              <a:gd name="T4" fmla="*/ 1857 w 3234"/>
              <a:gd name="T5" fmla="*/ 1110 h 2894"/>
              <a:gd name="T6" fmla="*/ 2278 w 3234"/>
              <a:gd name="T7" fmla="*/ 1110 h 2894"/>
              <a:gd name="T8" fmla="*/ 1631 w 3234"/>
              <a:gd name="T9" fmla="*/ 1894 h 2894"/>
              <a:gd name="T10" fmla="*/ 985 w 3234"/>
              <a:gd name="T11" fmla="*/ 1110 h 2894"/>
              <a:gd name="T12" fmla="*/ 1407 w 3234"/>
              <a:gd name="T13" fmla="*/ 1110 h 2894"/>
              <a:gd name="T14" fmla="*/ 1407 w 3234"/>
              <a:gd name="T15" fmla="*/ 575 h 2894"/>
              <a:gd name="T16" fmla="*/ 892 w 3234"/>
              <a:gd name="T17" fmla="*/ 349 h 2894"/>
              <a:gd name="T18" fmla="*/ 357 w 3234"/>
              <a:gd name="T19" fmla="*/ 1736 h 2894"/>
              <a:gd name="T20" fmla="*/ 1017 w 3234"/>
              <a:gd name="T21" fmla="*/ 1736 h 2894"/>
              <a:gd name="T22" fmla="*/ 1017 w 3234"/>
              <a:gd name="T23" fmla="*/ 2122 h 2894"/>
              <a:gd name="T24" fmla="*/ 1020 w 3234"/>
              <a:gd name="T25" fmla="*/ 2155 h 2894"/>
              <a:gd name="T26" fmla="*/ 1029 w 3234"/>
              <a:gd name="T27" fmla="*/ 2186 h 2894"/>
              <a:gd name="T28" fmla="*/ 1042 w 3234"/>
              <a:gd name="T29" fmla="*/ 2214 h 2894"/>
              <a:gd name="T30" fmla="*/ 1061 w 3234"/>
              <a:gd name="T31" fmla="*/ 2240 h 2894"/>
              <a:gd name="T32" fmla="*/ 1083 w 3234"/>
              <a:gd name="T33" fmla="*/ 2262 h 2894"/>
              <a:gd name="T34" fmla="*/ 1108 w 3234"/>
              <a:gd name="T35" fmla="*/ 2280 h 2894"/>
              <a:gd name="T36" fmla="*/ 1137 w 3234"/>
              <a:gd name="T37" fmla="*/ 2294 h 2894"/>
              <a:gd name="T38" fmla="*/ 1168 w 3234"/>
              <a:gd name="T39" fmla="*/ 2302 h 2894"/>
              <a:gd name="T40" fmla="*/ 1201 w 3234"/>
              <a:gd name="T41" fmla="*/ 2305 h 2894"/>
              <a:gd name="T42" fmla="*/ 2033 w 3234"/>
              <a:gd name="T43" fmla="*/ 2305 h 2894"/>
              <a:gd name="T44" fmla="*/ 2066 w 3234"/>
              <a:gd name="T45" fmla="*/ 2302 h 2894"/>
              <a:gd name="T46" fmla="*/ 2097 w 3234"/>
              <a:gd name="T47" fmla="*/ 2294 h 2894"/>
              <a:gd name="T48" fmla="*/ 2125 w 3234"/>
              <a:gd name="T49" fmla="*/ 2280 h 2894"/>
              <a:gd name="T50" fmla="*/ 2151 w 3234"/>
              <a:gd name="T51" fmla="*/ 2262 h 2894"/>
              <a:gd name="T52" fmla="*/ 2173 w 3234"/>
              <a:gd name="T53" fmla="*/ 2240 h 2894"/>
              <a:gd name="T54" fmla="*/ 2191 w 3234"/>
              <a:gd name="T55" fmla="*/ 2214 h 2894"/>
              <a:gd name="T56" fmla="*/ 2205 w 3234"/>
              <a:gd name="T57" fmla="*/ 2186 h 2894"/>
              <a:gd name="T58" fmla="*/ 2213 w 3234"/>
              <a:gd name="T59" fmla="*/ 2155 h 2894"/>
              <a:gd name="T60" fmla="*/ 2216 w 3234"/>
              <a:gd name="T61" fmla="*/ 2122 h 2894"/>
              <a:gd name="T62" fmla="*/ 2216 w 3234"/>
              <a:gd name="T63" fmla="*/ 1736 h 2894"/>
              <a:gd name="T64" fmla="*/ 2884 w 3234"/>
              <a:gd name="T65" fmla="*/ 1736 h 2894"/>
              <a:gd name="T66" fmla="*/ 2342 w 3234"/>
              <a:gd name="T67" fmla="*/ 349 h 2894"/>
              <a:gd name="T68" fmla="*/ 892 w 3234"/>
              <a:gd name="T69" fmla="*/ 349 h 2894"/>
              <a:gd name="T70" fmla="*/ 653 w 3234"/>
              <a:gd name="T71" fmla="*/ 0 h 2894"/>
              <a:gd name="T72" fmla="*/ 2580 w 3234"/>
              <a:gd name="T73" fmla="*/ 0 h 2894"/>
              <a:gd name="T74" fmla="*/ 3234 w 3234"/>
              <a:gd name="T75" fmla="*/ 1675 h 2894"/>
              <a:gd name="T76" fmla="*/ 3234 w 3234"/>
              <a:gd name="T77" fmla="*/ 2894 h 2894"/>
              <a:gd name="T78" fmla="*/ 0 w 3234"/>
              <a:gd name="T79" fmla="*/ 2894 h 2894"/>
              <a:gd name="T80" fmla="*/ 0 w 3234"/>
              <a:gd name="T81" fmla="*/ 1693 h 2894"/>
              <a:gd name="T82" fmla="*/ 653 w 3234"/>
              <a:gd name="T83" fmla="*/ 0 h 28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234" h="2894">
                <a:moveTo>
                  <a:pt x="1407" y="575"/>
                </a:moveTo>
                <a:lnTo>
                  <a:pt x="1857" y="575"/>
                </a:lnTo>
                <a:lnTo>
                  <a:pt x="1857" y="1110"/>
                </a:lnTo>
                <a:lnTo>
                  <a:pt x="2278" y="1110"/>
                </a:lnTo>
                <a:lnTo>
                  <a:pt x="1631" y="1894"/>
                </a:lnTo>
                <a:lnTo>
                  <a:pt x="985" y="1110"/>
                </a:lnTo>
                <a:lnTo>
                  <a:pt x="1407" y="1110"/>
                </a:lnTo>
                <a:lnTo>
                  <a:pt x="1407" y="575"/>
                </a:lnTo>
                <a:close/>
                <a:moveTo>
                  <a:pt x="892" y="349"/>
                </a:moveTo>
                <a:lnTo>
                  <a:pt x="357" y="1736"/>
                </a:lnTo>
                <a:lnTo>
                  <a:pt x="1017" y="1736"/>
                </a:lnTo>
                <a:lnTo>
                  <a:pt x="1017" y="2122"/>
                </a:lnTo>
                <a:lnTo>
                  <a:pt x="1020" y="2155"/>
                </a:lnTo>
                <a:lnTo>
                  <a:pt x="1029" y="2186"/>
                </a:lnTo>
                <a:lnTo>
                  <a:pt x="1042" y="2214"/>
                </a:lnTo>
                <a:lnTo>
                  <a:pt x="1061" y="2240"/>
                </a:lnTo>
                <a:lnTo>
                  <a:pt x="1083" y="2262"/>
                </a:lnTo>
                <a:lnTo>
                  <a:pt x="1108" y="2280"/>
                </a:lnTo>
                <a:lnTo>
                  <a:pt x="1137" y="2294"/>
                </a:lnTo>
                <a:lnTo>
                  <a:pt x="1168" y="2302"/>
                </a:lnTo>
                <a:lnTo>
                  <a:pt x="1201" y="2305"/>
                </a:lnTo>
                <a:lnTo>
                  <a:pt x="2033" y="2305"/>
                </a:lnTo>
                <a:lnTo>
                  <a:pt x="2066" y="2302"/>
                </a:lnTo>
                <a:lnTo>
                  <a:pt x="2097" y="2294"/>
                </a:lnTo>
                <a:lnTo>
                  <a:pt x="2125" y="2280"/>
                </a:lnTo>
                <a:lnTo>
                  <a:pt x="2151" y="2262"/>
                </a:lnTo>
                <a:lnTo>
                  <a:pt x="2173" y="2240"/>
                </a:lnTo>
                <a:lnTo>
                  <a:pt x="2191" y="2214"/>
                </a:lnTo>
                <a:lnTo>
                  <a:pt x="2205" y="2186"/>
                </a:lnTo>
                <a:lnTo>
                  <a:pt x="2213" y="2155"/>
                </a:lnTo>
                <a:lnTo>
                  <a:pt x="2216" y="2122"/>
                </a:lnTo>
                <a:lnTo>
                  <a:pt x="2216" y="1736"/>
                </a:lnTo>
                <a:lnTo>
                  <a:pt x="2884" y="1736"/>
                </a:lnTo>
                <a:lnTo>
                  <a:pt x="2342" y="349"/>
                </a:lnTo>
                <a:lnTo>
                  <a:pt x="892" y="349"/>
                </a:lnTo>
                <a:close/>
                <a:moveTo>
                  <a:pt x="653" y="0"/>
                </a:moveTo>
                <a:lnTo>
                  <a:pt x="2580" y="0"/>
                </a:lnTo>
                <a:lnTo>
                  <a:pt x="3234" y="1675"/>
                </a:lnTo>
                <a:lnTo>
                  <a:pt x="3234" y="2894"/>
                </a:lnTo>
                <a:lnTo>
                  <a:pt x="0" y="2894"/>
                </a:lnTo>
                <a:lnTo>
                  <a:pt x="0" y="1693"/>
                </a:lnTo>
                <a:lnTo>
                  <a:pt x="653" y="0"/>
                </a:lnTo>
                <a:close/>
              </a:path>
            </a:pathLst>
          </a:custGeom>
          <a:solidFill>
            <a:schemeClr val="accent1"/>
          </a:solidFill>
          <a:ln w="0">
            <a:noFill/>
            <a:prstDash val="solid"/>
            <a:round/>
            <a:headEnd/>
            <a:tailEnd/>
          </a:ln>
        </xdr:spPr>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99793</xdr:colOff>
      <xdr:row>10</xdr:row>
      <xdr:rowOff>182654</xdr:rowOff>
    </xdr:from>
    <xdr:to>
      <xdr:col>2</xdr:col>
      <xdr:colOff>850093</xdr:colOff>
      <xdr:row>11</xdr:row>
      <xdr:rowOff>163043</xdr:rowOff>
    </xdr:to>
    <xdr:sp macro="" textlink="">
      <xdr:nvSpPr>
        <xdr:cNvPr id="2" name="Rediģēt informācijas paneli" descr="Navigācijas poga, lai skatītu dienas grafiku">
          <a:hlinkClick xmlns:r="http://schemas.openxmlformats.org/officeDocument/2006/relationships" r:id="rId1" tooltip="Atlasiet, lai skatītu dienas grafiku"/>
          <a:extLst>
            <a:ext uri="{FF2B5EF4-FFF2-40B4-BE49-F238E27FC236}">
              <a16:creationId xmlns:a16="http://schemas.microsoft.com/office/drawing/2014/main" id="{00000000-0008-0000-0100-000002000000}"/>
            </a:ext>
          </a:extLst>
        </xdr:cNvPr>
        <xdr:cNvSpPr/>
      </xdr:nvSpPr>
      <xdr:spPr>
        <a:xfrm>
          <a:off x="280768" y="2649629"/>
          <a:ext cx="2160000" cy="170889"/>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lv" sz="900" b="1">
              <a:solidFill>
                <a:schemeClr val="tx2"/>
              </a:solidFill>
              <a:effectLst/>
              <a:latin typeface="+mn-lt"/>
              <a:ea typeface="+mn-ea"/>
              <a:cs typeface="+mn-cs"/>
            </a:rPr>
            <a:t>SKATĪT</a:t>
          </a:r>
          <a:r>
            <a:rPr lang="lv" sz="900" b="1" baseline="0">
              <a:solidFill>
                <a:schemeClr val="tx2"/>
              </a:solidFill>
              <a:effectLst/>
              <a:latin typeface="+mn-lt"/>
              <a:ea typeface="+mn-ea"/>
              <a:cs typeface="+mn-cs"/>
            </a:rPr>
            <a:t> DIENAS </a:t>
          </a:r>
          <a:r>
            <a:rPr lang="lv" sz="1000" b="1" baseline="0">
              <a:solidFill>
                <a:schemeClr val="tx2"/>
              </a:solidFill>
              <a:effectLst/>
              <a:latin typeface="+mn-lt"/>
              <a:ea typeface="+mn-ea"/>
              <a:cs typeface="+mn-cs"/>
            </a:rPr>
            <a:t>GRAFIKU</a:t>
          </a:r>
          <a:endParaRPr lang="en-US" sz="1000" b="1">
            <a:solidFill>
              <a:schemeClr val="tx2"/>
            </a:solidFill>
            <a:effectLst/>
            <a:latin typeface="+mn-lt"/>
            <a:ea typeface="+mn-ea"/>
            <a:cs typeface="+mn-cs"/>
          </a:endParaRPr>
        </a:p>
      </xdr:txBody>
    </xdr:sp>
    <xdr:clientData fPrintsWithSheet="0"/>
  </xdr:twoCellAnchor>
  <xdr:twoCellAnchor editAs="oneCell">
    <xdr:from>
      <xdr:col>1</xdr:col>
      <xdr:colOff>107016</xdr:colOff>
      <xdr:row>9</xdr:row>
      <xdr:rowOff>21292</xdr:rowOff>
    </xdr:from>
    <xdr:to>
      <xdr:col>2</xdr:col>
      <xdr:colOff>857316</xdr:colOff>
      <xdr:row>10</xdr:row>
      <xdr:rowOff>1681</xdr:rowOff>
    </xdr:to>
    <xdr:sp macro="" textlink="">
      <xdr:nvSpPr>
        <xdr:cNvPr id="3" name="Rediģēt laikus" descr="Navigācijas poga, lai rediģētu plānotāja laika intervālus">
          <a:hlinkClick xmlns:r="http://schemas.openxmlformats.org/officeDocument/2006/relationships" r:id="rId2" tooltip="Atlasiet, lai rediģētu laika intervālus"/>
          <a:extLst>
            <a:ext uri="{FF2B5EF4-FFF2-40B4-BE49-F238E27FC236}">
              <a16:creationId xmlns:a16="http://schemas.microsoft.com/office/drawing/2014/main" id="{00000000-0008-0000-0100-000003000000}"/>
            </a:ext>
          </a:extLst>
        </xdr:cNvPr>
        <xdr:cNvSpPr/>
      </xdr:nvSpPr>
      <xdr:spPr>
        <a:xfrm>
          <a:off x="287991" y="2297767"/>
          <a:ext cx="2160000" cy="170889"/>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lv" sz="1000" b="1">
              <a:solidFill>
                <a:schemeClr val="tx2"/>
              </a:solidFill>
              <a:effectLst/>
              <a:latin typeface="+mn-lt"/>
              <a:ea typeface="+mn-ea"/>
              <a:cs typeface="+mn-cs"/>
            </a:rPr>
            <a:t>REDIĢĒT LAIKUS</a:t>
          </a:r>
        </a:p>
      </xdr:txBody>
    </xdr:sp>
    <xdr:clientData fPrintsWithSheet="0"/>
  </xdr:twoCellAnchor>
  <xdr:twoCellAnchor editAs="oneCell">
    <xdr:from>
      <xdr:col>4</xdr:col>
      <xdr:colOff>104775</xdr:colOff>
      <xdr:row>1</xdr:row>
      <xdr:rowOff>85725</xdr:rowOff>
    </xdr:from>
    <xdr:to>
      <xdr:col>4</xdr:col>
      <xdr:colOff>295275</xdr:colOff>
      <xdr:row>1</xdr:row>
      <xdr:rowOff>266700</xdr:rowOff>
    </xdr:to>
    <xdr:grpSp>
      <xdr:nvGrpSpPr>
        <xdr:cNvPr id="2051" name="Datuma ikona" descr="Kalendārs">
          <a:extLst>
            <a:ext uri="{FF2B5EF4-FFF2-40B4-BE49-F238E27FC236}">
              <a16:creationId xmlns:a16="http://schemas.microsoft.com/office/drawing/2014/main" id="{00000000-0008-0000-0100-000003080000}"/>
            </a:ext>
          </a:extLst>
        </xdr:cNvPr>
        <xdr:cNvGrpSpPr>
          <a:grpSpLocks noChangeAspect="1"/>
        </xdr:cNvGrpSpPr>
      </xdr:nvGrpSpPr>
      <xdr:grpSpPr bwMode="auto">
        <a:xfrm>
          <a:off x="2914650" y="590550"/>
          <a:ext cx="190500" cy="180975"/>
          <a:chOff x="223" y="69"/>
          <a:chExt cx="20" cy="19"/>
        </a:xfrm>
      </xdr:grpSpPr>
      <xdr:sp macro="" textlink="">
        <xdr:nvSpPr>
          <xdr:cNvPr id="2052" name="Taisnstūris 4">
            <a:extLst>
              <a:ext uri="{FF2B5EF4-FFF2-40B4-BE49-F238E27FC236}">
                <a16:creationId xmlns:a16="http://schemas.microsoft.com/office/drawing/2014/main" id="{00000000-0008-0000-0100-000004080000}"/>
              </a:ext>
            </a:extLst>
          </xdr:cNvPr>
          <xdr:cNvSpPr>
            <a:spLocks noChangeArrowheads="1"/>
          </xdr:cNvSpPr>
        </xdr:nvSpPr>
        <xdr:spPr bwMode="auto">
          <a:xfrm>
            <a:off x="223" y="69"/>
            <a:ext cx="20"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53" name="Brīvforma 5">
            <a:extLst>
              <a:ext uri="{FF2B5EF4-FFF2-40B4-BE49-F238E27FC236}">
                <a16:creationId xmlns:a16="http://schemas.microsoft.com/office/drawing/2014/main" id="{00000000-0008-0000-0100-000005080000}"/>
              </a:ext>
            </a:extLst>
          </xdr:cNvPr>
          <xdr:cNvSpPr>
            <a:spLocks noEditPoints="1"/>
          </xdr:cNvSpPr>
        </xdr:nvSpPr>
        <xdr:spPr bwMode="auto">
          <a:xfrm>
            <a:off x="223" y="69"/>
            <a:ext cx="19" cy="19"/>
          </a:xfrm>
          <a:custGeom>
            <a:avLst/>
            <a:gdLst>
              <a:gd name="T0" fmla="*/ 2030 w 3130"/>
              <a:gd name="T1" fmla="*/ 1582 h 3097"/>
              <a:gd name="T2" fmla="*/ 2421 w 3130"/>
              <a:gd name="T3" fmla="*/ 2131 h 3097"/>
              <a:gd name="T4" fmla="*/ 2030 w 3130"/>
              <a:gd name="T5" fmla="*/ 2600 h 3097"/>
              <a:gd name="T6" fmla="*/ 1994 w 3130"/>
              <a:gd name="T7" fmla="*/ 1334 h 3097"/>
              <a:gd name="T8" fmla="*/ 901 w 3130"/>
              <a:gd name="T9" fmla="*/ 2600 h 3097"/>
              <a:gd name="T10" fmla="*/ 646 w 3130"/>
              <a:gd name="T11" fmla="*/ 1550 h 3097"/>
              <a:gd name="T12" fmla="*/ 768 w 3130"/>
              <a:gd name="T13" fmla="*/ 1535 h 3097"/>
              <a:gd name="T14" fmla="*/ 890 w 3130"/>
              <a:gd name="T15" fmla="*/ 1469 h 3097"/>
              <a:gd name="T16" fmla="*/ 939 w 3130"/>
              <a:gd name="T17" fmla="*/ 1378 h 3097"/>
              <a:gd name="T18" fmla="*/ 286 w 3130"/>
              <a:gd name="T19" fmla="*/ 1032 h 3097"/>
              <a:gd name="T20" fmla="*/ 286 w 3130"/>
              <a:gd name="T21" fmla="*/ 1032 h 3097"/>
              <a:gd name="T22" fmla="*/ 570 w 3130"/>
              <a:gd name="T23" fmla="*/ 416 h 3097"/>
              <a:gd name="T24" fmla="*/ 509 w 3130"/>
              <a:gd name="T25" fmla="*/ 551 h 3097"/>
              <a:gd name="T26" fmla="*/ 531 w 3130"/>
              <a:gd name="T27" fmla="*/ 703 h 3097"/>
              <a:gd name="T28" fmla="*/ 628 w 3130"/>
              <a:gd name="T29" fmla="*/ 814 h 3097"/>
              <a:gd name="T30" fmla="*/ 774 w 3130"/>
              <a:gd name="T31" fmla="*/ 858 h 3097"/>
              <a:gd name="T32" fmla="*/ 920 w 3130"/>
              <a:gd name="T33" fmla="*/ 814 h 3097"/>
              <a:gd name="T34" fmla="*/ 1017 w 3130"/>
              <a:gd name="T35" fmla="*/ 703 h 3097"/>
              <a:gd name="T36" fmla="*/ 1039 w 3130"/>
              <a:gd name="T37" fmla="*/ 551 h 3097"/>
              <a:gd name="T38" fmla="*/ 977 w 3130"/>
              <a:gd name="T39" fmla="*/ 416 h 3097"/>
              <a:gd name="T40" fmla="*/ 2202 w 3130"/>
              <a:gd name="T41" fmla="*/ 390 h 3097"/>
              <a:gd name="T42" fmla="*/ 2123 w 3130"/>
              <a:gd name="T43" fmla="*/ 514 h 3097"/>
              <a:gd name="T44" fmla="*/ 2123 w 3130"/>
              <a:gd name="T45" fmla="*/ 668 h 3097"/>
              <a:gd name="T46" fmla="*/ 2204 w 3130"/>
              <a:gd name="T47" fmla="*/ 792 h 3097"/>
              <a:gd name="T48" fmla="*/ 2340 w 3130"/>
              <a:gd name="T49" fmla="*/ 855 h 3097"/>
              <a:gd name="T50" fmla="*/ 2492 w 3130"/>
              <a:gd name="T51" fmla="*/ 833 h 3097"/>
              <a:gd name="T52" fmla="*/ 2604 w 3130"/>
              <a:gd name="T53" fmla="*/ 736 h 3097"/>
              <a:gd name="T54" fmla="*/ 2647 w 3130"/>
              <a:gd name="T55" fmla="*/ 590 h 3097"/>
              <a:gd name="T56" fmla="*/ 2605 w 3130"/>
              <a:gd name="T57" fmla="*/ 445 h 3097"/>
              <a:gd name="T58" fmla="*/ 3130 w 3130"/>
              <a:gd name="T59" fmla="*/ 249 h 3097"/>
              <a:gd name="T60" fmla="*/ 2379 w 3130"/>
              <a:gd name="T61" fmla="*/ 0 h 3097"/>
              <a:gd name="T62" fmla="*/ 2474 w 3130"/>
              <a:gd name="T63" fmla="*/ 39 h 3097"/>
              <a:gd name="T64" fmla="*/ 2513 w 3130"/>
              <a:gd name="T65" fmla="*/ 133 h 3097"/>
              <a:gd name="T66" fmla="*/ 2490 w 3130"/>
              <a:gd name="T67" fmla="*/ 688 h 3097"/>
              <a:gd name="T68" fmla="*/ 2406 w 3130"/>
              <a:gd name="T69" fmla="*/ 744 h 3097"/>
              <a:gd name="T70" fmla="*/ 2305 w 3130"/>
              <a:gd name="T71" fmla="*/ 724 h 3097"/>
              <a:gd name="T72" fmla="*/ 2249 w 3130"/>
              <a:gd name="T73" fmla="*/ 640 h 3097"/>
              <a:gd name="T74" fmla="*/ 2257 w 3130"/>
              <a:gd name="T75" fmla="*/ 81 h 3097"/>
              <a:gd name="T76" fmla="*/ 2328 w 3130"/>
              <a:gd name="T77" fmla="*/ 10 h 3097"/>
              <a:gd name="T78" fmla="*/ 801 w 3130"/>
              <a:gd name="T79" fmla="*/ 3 h 3097"/>
              <a:gd name="T80" fmla="*/ 884 w 3130"/>
              <a:gd name="T81" fmla="*/ 58 h 3097"/>
              <a:gd name="T82" fmla="*/ 907 w 3130"/>
              <a:gd name="T83" fmla="*/ 613 h 3097"/>
              <a:gd name="T84" fmla="*/ 868 w 3130"/>
              <a:gd name="T85" fmla="*/ 707 h 3097"/>
              <a:gd name="T86" fmla="*/ 774 w 3130"/>
              <a:gd name="T87" fmla="*/ 746 h 3097"/>
              <a:gd name="T88" fmla="*/ 680 w 3130"/>
              <a:gd name="T89" fmla="*/ 707 h 3097"/>
              <a:gd name="T90" fmla="*/ 641 w 3130"/>
              <a:gd name="T91" fmla="*/ 613 h 3097"/>
              <a:gd name="T92" fmla="*/ 663 w 3130"/>
              <a:gd name="T93" fmla="*/ 58 h 3097"/>
              <a:gd name="T94" fmla="*/ 746 w 3130"/>
              <a:gd name="T95" fmla="*/ 3 h 30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130" h="3097">
                <a:moveTo>
                  <a:pt x="2030" y="1582"/>
                </a:moveTo>
                <a:lnTo>
                  <a:pt x="1712" y="2131"/>
                </a:lnTo>
                <a:lnTo>
                  <a:pt x="2030" y="2131"/>
                </a:lnTo>
                <a:lnTo>
                  <a:pt x="2030" y="1582"/>
                </a:lnTo>
                <a:close/>
                <a:moveTo>
                  <a:pt x="1994" y="1334"/>
                </a:moveTo>
                <a:lnTo>
                  <a:pt x="2276" y="1334"/>
                </a:lnTo>
                <a:lnTo>
                  <a:pt x="2276" y="2131"/>
                </a:lnTo>
                <a:lnTo>
                  <a:pt x="2421" y="2131"/>
                </a:lnTo>
                <a:lnTo>
                  <a:pt x="2421" y="2327"/>
                </a:lnTo>
                <a:lnTo>
                  <a:pt x="2276" y="2327"/>
                </a:lnTo>
                <a:lnTo>
                  <a:pt x="2276" y="2600"/>
                </a:lnTo>
                <a:lnTo>
                  <a:pt x="2030" y="2600"/>
                </a:lnTo>
                <a:lnTo>
                  <a:pt x="2030" y="2327"/>
                </a:lnTo>
                <a:lnTo>
                  <a:pt x="1525" y="2327"/>
                </a:lnTo>
                <a:lnTo>
                  <a:pt x="1525" y="2108"/>
                </a:lnTo>
                <a:lnTo>
                  <a:pt x="1994" y="1334"/>
                </a:lnTo>
                <a:close/>
                <a:moveTo>
                  <a:pt x="949" y="1326"/>
                </a:moveTo>
                <a:lnTo>
                  <a:pt x="1158" y="1326"/>
                </a:lnTo>
                <a:lnTo>
                  <a:pt x="1158" y="2600"/>
                </a:lnTo>
                <a:lnTo>
                  <a:pt x="901" y="2600"/>
                </a:lnTo>
                <a:lnTo>
                  <a:pt x="901" y="1721"/>
                </a:lnTo>
                <a:lnTo>
                  <a:pt x="602" y="1721"/>
                </a:lnTo>
                <a:lnTo>
                  <a:pt x="602" y="1552"/>
                </a:lnTo>
                <a:lnTo>
                  <a:pt x="646" y="1550"/>
                </a:lnTo>
                <a:lnTo>
                  <a:pt x="685" y="1546"/>
                </a:lnTo>
                <a:lnTo>
                  <a:pt x="718" y="1543"/>
                </a:lnTo>
                <a:lnTo>
                  <a:pt x="745" y="1539"/>
                </a:lnTo>
                <a:lnTo>
                  <a:pt x="768" y="1535"/>
                </a:lnTo>
                <a:lnTo>
                  <a:pt x="803" y="1525"/>
                </a:lnTo>
                <a:lnTo>
                  <a:pt x="836" y="1510"/>
                </a:lnTo>
                <a:lnTo>
                  <a:pt x="864" y="1491"/>
                </a:lnTo>
                <a:lnTo>
                  <a:pt x="890" y="1469"/>
                </a:lnTo>
                <a:lnTo>
                  <a:pt x="905" y="1450"/>
                </a:lnTo>
                <a:lnTo>
                  <a:pt x="919" y="1429"/>
                </a:lnTo>
                <a:lnTo>
                  <a:pt x="930" y="1405"/>
                </a:lnTo>
                <a:lnTo>
                  <a:pt x="939" y="1378"/>
                </a:lnTo>
                <a:lnTo>
                  <a:pt x="945" y="1356"/>
                </a:lnTo>
                <a:lnTo>
                  <a:pt x="948" y="1339"/>
                </a:lnTo>
                <a:lnTo>
                  <a:pt x="949" y="1326"/>
                </a:lnTo>
                <a:close/>
                <a:moveTo>
                  <a:pt x="286" y="1032"/>
                </a:moveTo>
                <a:lnTo>
                  <a:pt x="286" y="2811"/>
                </a:lnTo>
                <a:lnTo>
                  <a:pt x="2843" y="2811"/>
                </a:lnTo>
                <a:lnTo>
                  <a:pt x="2843" y="1032"/>
                </a:lnTo>
                <a:lnTo>
                  <a:pt x="286" y="1032"/>
                </a:lnTo>
                <a:close/>
                <a:moveTo>
                  <a:pt x="0" y="249"/>
                </a:moveTo>
                <a:lnTo>
                  <a:pt x="597" y="249"/>
                </a:lnTo>
                <a:lnTo>
                  <a:pt x="597" y="390"/>
                </a:lnTo>
                <a:lnTo>
                  <a:pt x="570" y="416"/>
                </a:lnTo>
                <a:lnTo>
                  <a:pt x="548" y="445"/>
                </a:lnTo>
                <a:lnTo>
                  <a:pt x="530" y="479"/>
                </a:lnTo>
                <a:lnTo>
                  <a:pt x="517" y="514"/>
                </a:lnTo>
                <a:lnTo>
                  <a:pt x="509" y="551"/>
                </a:lnTo>
                <a:lnTo>
                  <a:pt x="506" y="590"/>
                </a:lnTo>
                <a:lnTo>
                  <a:pt x="509" y="629"/>
                </a:lnTo>
                <a:lnTo>
                  <a:pt x="517" y="668"/>
                </a:lnTo>
                <a:lnTo>
                  <a:pt x="531" y="703"/>
                </a:lnTo>
                <a:lnTo>
                  <a:pt x="549" y="736"/>
                </a:lnTo>
                <a:lnTo>
                  <a:pt x="571" y="766"/>
                </a:lnTo>
                <a:lnTo>
                  <a:pt x="599" y="792"/>
                </a:lnTo>
                <a:lnTo>
                  <a:pt x="628" y="814"/>
                </a:lnTo>
                <a:lnTo>
                  <a:pt x="661" y="833"/>
                </a:lnTo>
                <a:lnTo>
                  <a:pt x="696" y="847"/>
                </a:lnTo>
                <a:lnTo>
                  <a:pt x="734" y="855"/>
                </a:lnTo>
                <a:lnTo>
                  <a:pt x="774" y="858"/>
                </a:lnTo>
                <a:lnTo>
                  <a:pt x="814" y="855"/>
                </a:lnTo>
                <a:lnTo>
                  <a:pt x="851" y="847"/>
                </a:lnTo>
                <a:lnTo>
                  <a:pt x="886" y="833"/>
                </a:lnTo>
                <a:lnTo>
                  <a:pt x="920" y="814"/>
                </a:lnTo>
                <a:lnTo>
                  <a:pt x="950" y="792"/>
                </a:lnTo>
                <a:lnTo>
                  <a:pt x="976" y="766"/>
                </a:lnTo>
                <a:lnTo>
                  <a:pt x="999" y="736"/>
                </a:lnTo>
                <a:lnTo>
                  <a:pt x="1017" y="703"/>
                </a:lnTo>
                <a:lnTo>
                  <a:pt x="1030" y="668"/>
                </a:lnTo>
                <a:lnTo>
                  <a:pt x="1039" y="629"/>
                </a:lnTo>
                <a:lnTo>
                  <a:pt x="1042" y="590"/>
                </a:lnTo>
                <a:lnTo>
                  <a:pt x="1039" y="551"/>
                </a:lnTo>
                <a:lnTo>
                  <a:pt x="1030" y="514"/>
                </a:lnTo>
                <a:lnTo>
                  <a:pt x="1017" y="479"/>
                </a:lnTo>
                <a:lnTo>
                  <a:pt x="999" y="445"/>
                </a:lnTo>
                <a:lnTo>
                  <a:pt x="977" y="416"/>
                </a:lnTo>
                <a:lnTo>
                  <a:pt x="951" y="390"/>
                </a:lnTo>
                <a:lnTo>
                  <a:pt x="951" y="249"/>
                </a:lnTo>
                <a:lnTo>
                  <a:pt x="2202" y="249"/>
                </a:lnTo>
                <a:lnTo>
                  <a:pt x="2202" y="390"/>
                </a:lnTo>
                <a:lnTo>
                  <a:pt x="2176" y="416"/>
                </a:lnTo>
                <a:lnTo>
                  <a:pt x="2154" y="445"/>
                </a:lnTo>
                <a:lnTo>
                  <a:pt x="2136" y="479"/>
                </a:lnTo>
                <a:lnTo>
                  <a:pt x="2123" y="514"/>
                </a:lnTo>
                <a:lnTo>
                  <a:pt x="2115" y="551"/>
                </a:lnTo>
                <a:lnTo>
                  <a:pt x="2112" y="590"/>
                </a:lnTo>
                <a:lnTo>
                  <a:pt x="2115" y="629"/>
                </a:lnTo>
                <a:lnTo>
                  <a:pt x="2123" y="668"/>
                </a:lnTo>
                <a:lnTo>
                  <a:pt x="2137" y="703"/>
                </a:lnTo>
                <a:lnTo>
                  <a:pt x="2155" y="736"/>
                </a:lnTo>
                <a:lnTo>
                  <a:pt x="2177" y="766"/>
                </a:lnTo>
                <a:lnTo>
                  <a:pt x="2204" y="792"/>
                </a:lnTo>
                <a:lnTo>
                  <a:pt x="2233" y="814"/>
                </a:lnTo>
                <a:lnTo>
                  <a:pt x="2267" y="833"/>
                </a:lnTo>
                <a:lnTo>
                  <a:pt x="2302" y="847"/>
                </a:lnTo>
                <a:lnTo>
                  <a:pt x="2340" y="855"/>
                </a:lnTo>
                <a:lnTo>
                  <a:pt x="2379" y="858"/>
                </a:lnTo>
                <a:lnTo>
                  <a:pt x="2420" y="855"/>
                </a:lnTo>
                <a:lnTo>
                  <a:pt x="2457" y="847"/>
                </a:lnTo>
                <a:lnTo>
                  <a:pt x="2492" y="833"/>
                </a:lnTo>
                <a:lnTo>
                  <a:pt x="2525" y="814"/>
                </a:lnTo>
                <a:lnTo>
                  <a:pt x="2555" y="792"/>
                </a:lnTo>
                <a:lnTo>
                  <a:pt x="2582" y="766"/>
                </a:lnTo>
                <a:lnTo>
                  <a:pt x="2604" y="736"/>
                </a:lnTo>
                <a:lnTo>
                  <a:pt x="2623" y="703"/>
                </a:lnTo>
                <a:lnTo>
                  <a:pt x="2636" y="668"/>
                </a:lnTo>
                <a:lnTo>
                  <a:pt x="2645" y="629"/>
                </a:lnTo>
                <a:lnTo>
                  <a:pt x="2647" y="590"/>
                </a:lnTo>
                <a:lnTo>
                  <a:pt x="2645" y="551"/>
                </a:lnTo>
                <a:lnTo>
                  <a:pt x="2636" y="514"/>
                </a:lnTo>
                <a:lnTo>
                  <a:pt x="2623" y="479"/>
                </a:lnTo>
                <a:lnTo>
                  <a:pt x="2605" y="445"/>
                </a:lnTo>
                <a:lnTo>
                  <a:pt x="2583" y="416"/>
                </a:lnTo>
                <a:lnTo>
                  <a:pt x="2556" y="390"/>
                </a:lnTo>
                <a:lnTo>
                  <a:pt x="2556" y="249"/>
                </a:lnTo>
                <a:lnTo>
                  <a:pt x="3130" y="249"/>
                </a:lnTo>
                <a:lnTo>
                  <a:pt x="3130" y="3097"/>
                </a:lnTo>
                <a:lnTo>
                  <a:pt x="0" y="3097"/>
                </a:lnTo>
                <a:lnTo>
                  <a:pt x="0" y="249"/>
                </a:lnTo>
                <a:close/>
                <a:moveTo>
                  <a:pt x="2379" y="0"/>
                </a:moveTo>
                <a:lnTo>
                  <a:pt x="2406" y="3"/>
                </a:lnTo>
                <a:lnTo>
                  <a:pt x="2432" y="10"/>
                </a:lnTo>
                <a:lnTo>
                  <a:pt x="2454" y="23"/>
                </a:lnTo>
                <a:lnTo>
                  <a:pt x="2474" y="39"/>
                </a:lnTo>
                <a:lnTo>
                  <a:pt x="2490" y="58"/>
                </a:lnTo>
                <a:lnTo>
                  <a:pt x="2502" y="81"/>
                </a:lnTo>
                <a:lnTo>
                  <a:pt x="2510" y="107"/>
                </a:lnTo>
                <a:lnTo>
                  <a:pt x="2513" y="133"/>
                </a:lnTo>
                <a:lnTo>
                  <a:pt x="2513" y="613"/>
                </a:lnTo>
                <a:lnTo>
                  <a:pt x="2510" y="640"/>
                </a:lnTo>
                <a:lnTo>
                  <a:pt x="2502" y="665"/>
                </a:lnTo>
                <a:lnTo>
                  <a:pt x="2490" y="688"/>
                </a:lnTo>
                <a:lnTo>
                  <a:pt x="2474" y="707"/>
                </a:lnTo>
                <a:lnTo>
                  <a:pt x="2454" y="724"/>
                </a:lnTo>
                <a:lnTo>
                  <a:pt x="2432" y="736"/>
                </a:lnTo>
                <a:lnTo>
                  <a:pt x="2406" y="744"/>
                </a:lnTo>
                <a:lnTo>
                  <a:pt x="2379" y="746"/>
                </a:lnTo>
                <a:lnTo>
                  <a:pt x="2352" y="744"/>
                </a:lnTo>
                <a:lnTo>
                  <a:pt x="2328" y="736"/>
                </a:lnTo>
                <a:lnTo>
                  <a:pt x="2305" y="724"/>
                </a:lnTo>
                <a:lnTo>
                  <a:pt x="2285" y="707"/>
                </a:lnTo>
                <a:lnTo>
                  <a:pt x="2269" y="688"/>
                </a:lnTo>
                <a:lnTo>
                  <a:pt x="2257" y="665"/>
                </a:lnTo>
                <a:lnTo>
                  <a:pt x="2249" y="640"/>
                </a:lnTo>
                <a:lnTo>
                  <a:pt x="2247" y="613"/>
                </a:lnTo>
                <a:lnTo>
                  <a:pt x="2247" y="133"/>
                </a:lnTo>
                <a:lnTo>
                  <a:pt x="2249" y="107"/>
                </a:lnTo>
                <a:lnTo>
                  <a:pt x="2257" y="81"/>
                </a:lnTo>
                <a:lnTo>
                  <a:pt x="2269" y="58"/>
                </a:lnTo>
                <a:lnTo>
                  <a:pt x="2285" y="39"/>
                </a:lnTo>
                <a:lnTo>
                  <a:pt x="2305" y="23"/>
                </a:lnTo>
                <a:lnTo>
                  <a:pt x="2328" y="10"/>
                </a:lnTo>
                <a:lnTo>
                  <a:pt x="2352" y="3"/>
                </a:lnTo>
                <a:lnTo>
                  <a:pt x="2379" y="0"/>
                </a:lnTo>
                <a:close/>
                <a:moveTo>
                  <a:pt x="774" y="0"/>
                </a:moveTo>
                <a:lnTo>
                  <a:pt x="801" y="3"/>
                </a:lnTo>
                <a:lnTo>
                  <a:pt x="826" y="10"/>
                </a:lnTo>
                <a:lnTo>
                  <a:pt x="848" y="23"/>
                </a:lnTo>
                <a:lnTo>
                  <a:pt x="868" y="39"/>
                </a:lnTo>
                <a:lnTo>
                  <a:pt x="884" y="58"/>
                </a:lnTo>
                <a:lnTo>
                  <a:pt x="896" y="81"/>
                </a:lnTo>
                <a:lnTo>
                  <a:pt x="904" y="107"/>
                </a:lnTo>
                <a:lnTo>
                  <a:pt x="907" y="133"/>
                </a:lnTo>
                <a:lnTo>
                  <a:pt x="907" y="613"/>
                </a:lnTo>
                <a:lnTo>
                  <a:pt x="904" y="640"/>
                </a:lnTo>
                <a:lnTo>
                  <a:pt x="896" y="665"/>
                </a:lnTo>
                <a:lnTo>
                  <a:pt x="884" y="688"/>
                </a:lnTo>
                <a:lnTo>
                  <a:pt x="868" y="707"/>
                </a:lnTo>
                <a:lnTo>
                  <a:pt x="848" y="724"/>
                </a:lnTo>
                <a:lnTo>
                  <a:pt x="826" y="736"/>
                </a:lnTo>
                <a:lnTo>
                  <a:pt x="801" y="744"/>
                </a:lnTo>
                <a:lnTo>
                  <a:pt x="774" y="746"/>
                </a:lnTo>
                <a:lnTo>
                  <a:pt x="746" y="744"/>
                </a:lnTo>
                <a:lnTo>
                  <a:pt x="722" y="736"/>
                </a:lnTo>
                <a:lnTo>
                  <a:pt x="699" y="724"/>
                </a:lnTo>
                <a:lnTo>
                  <a:pt x="680" y="707"/>
                </a:lnTo>
                <a:lnTo>
                  <a:pt x="663" y="688"/>
                </a:lnTo>
                <a:lnTo>
                  <a:pt x="651" y="665"/>
                </a:lnTo>
                <a:lnTo>
                  <a:pt x="643" y="640"/>
                </a:lnTo>
                <a:lnTo>
                  <a:pt x="641" y="613"/>
                </a:lnTo>
                <a:lnTo>
                  <a:pt x="641" y="133"/>
                </a:lnTo>
                <a:lnTo>
                  <a:pt x="643" y="107"/>
                </a:lnTo>
                <a:lnTo>
                  <a:pt x="651" y="81"/>
                </a:lnTo>
                <a:lnTo>
                  <a:pt x="663" y="58"/>
                </a:lnTo>
                <a:lnTo>
                  <a:pt x="680" y="39"/>
                </a:lnTo>
                <a:lnTo>
                  <a:pt x="699" y="23"/>
                </a:lnTo>
                <a:lnTo>
                  <a:pt x="722" y="10"/>
                </a:lnTo>
                <a:lnTo>
                  <a:pt x="746" y="3"/>
                </a:lnTo>
                <a:lnTo>
                  <a:pt x="774" y="0"/>
                </a:lnTo>
                <a:close/>
              </a:path>
            </a:pathLst>
          </a:custGeom>
          <a:solidFill>
            <a:srgbClr val="FFFFFF"/>
          </a:solidFill>
          <a:ln w="0">
            <a:noFill/>
            <a:prstDash val="solid"/>
            <a:round/>
            <a:headEnd/>
            <a:tailEnd/>
          </a:ln>
        </xdr:spPr>
      </xdr:sp>
    </xdr:grpSp>
    <xdr:clientData/>
  </xdr:twoCellAnchor>
  <xdr:twoCellAnchor editAs="oneCell">
    <xdr:from>
      <xdr:col>5</xdr:col>
      <xdr:colOff>123825</xdr:colOff>
      <xdr:row>1</xdr:row>
      <xdr:rowOff>85725</xdr:rowOff>
    </xdr:from>
    <xdr:to>
      <xdr:col>5</xdr:col>
      <xdr:colOff>304800</xdr:colOff>
      <xdr:row>1</xdr:row>
      <xdr:rowOff>266700</xdr:rowOff>
    </xdr:to>
    <xdr:grpSp>
      <xdr:nvGrpSpPr>
        <xdr:cNvPr id="2056" name="Laika ikona" descr="Pulkstenis">
          <a:extLst>
            <a:ext uri="{FF2B5EF4-FFF2-40B4-BE49-F238E27FC236}">
              <a16:creationId xmlns:a16="http://schemas.microsoft.com/office/drawing/2014/main" id="{00000000-0008-0000-0100-000008080000}"/>
            </a:ext>
          </a:extLst>
        </xdr:cNvPr>
        <xdr:cNvGrpSpPr>
          <a:grpSpLocks noChangeAspect="1"/>
        </xdr:cNvGrpSpPr>
      </xdr:nvGrpSpPr>
      <xdr:grpSpPr bwMode="auto">
        <a:xfrm>
          <a:off x="4505325" y="590550"/>
          <a:ext cx="180975" cy="180975"/>
          <a:chOff x="390" y="69"/>
          <a:chExt cx="19" cy="19"/>
        </a:xfrm>
      </xdr:grpSpPr>
      <xdr:sp macro="" textlink="">
        <xdr:nvSpPr>
          <xdr:cNvPr id="2057" name="Taisnstūris 9">
            <a:extLst>
              <a:ext uri="{FF2B5EF4-FFF2-40B4-BE49-F238E27FC236}">
                <a16:creationId xmlns:a16="http://schemas.microsoft.com/office/drawing/2014/main" id="{00000000-0008-0000-0100-000009080000}"/>
              </a:ext>
            </a:extLst>
          </xdr:cNvPr>
          <xdr:cNvSpPr>
            <a:spLocks noChangeArrowheads="1"/>
          </xdr:cNvSpPr>
        </xdr:nvSpPr>
        <xdr:spPr bwMode="auto">
          <a:xfrm>
            <a:off x="390" y="69"/>
            <a:ext cx="19"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58" name="Brīvforma 10">
            <a:extLst>
              <a:ext uri="{FF2B5EF4-FFF2-40B4-BE49-F238E27FC236}">
                <a16:creationId xmlns:a16="http://schemas.microsoft.com/office/drawing/2014/main" id="{00000000-0008-0000-0100-00000A080000}"/>
              </a:ext>
            </a:extLst>
          </xdr:cNvPr>
          <xdr:cNvSpPr>
            <a:spLocks noEditPoints="1"/>
          </xdr:cNvSpPr>
        </xdr:nvSpPr>
        <xdr:spPr bwMode="auto">
          <a:xfrm>
            <a:off x="390" y="69"/>
            <a:ext cx="19" cy="19"/>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sp>
    </xdr:grpSp>
    <xdr:clientData/>
  </xdr:twoCellAnchor>
  <xdr:twoCellAnchor editAs="oneCell">
    <xdr:from>
      <xdr:col>6</xdr:col>
      <xdr:colOff>123825</xdr:colOff>
      <xdr:row>1</xdr:row>
      <xdr:rowOff>95250</xdr:rowOff>
    </xdr:from>
    <xdr:to>
      <xdr:col>6</xdr:col>
      <xdr:colOff>323850</xdr:colOff>
      <xdr:row>1</xdr:row>
      <xdr:rowOff>257175</xdr:rowOff>
    </xdr:to>
    <xdr:grpSp>
      <xdr:nvGrpSpPr>
        <xdr:cNvPr id="2061" name="Apraksta ikona" descr="Apraksts">
          <a:extLst>
            <a:ext uri="{FF2B5EF4-FFF2-40B4-BE49-F238E27FC236}">
              <a16:creationId xmlns:a16="http://schemas.microsoft.com/office/drawing/2014/main" id="{00000000-0008-0000-0100-00000D080000}"/>
            </a:ext>
          </a:extLst>
        </xdr:cNvPr>
        <xdr:cNvGrpSpPr>
          <a:grpSpLocks noChangeAspect="1"/>
        </xdr:cNvGrpSpPr>
      </xdr:nvGrpSpPr>
      <xdr:grpSpPr bwMode="auto">
        <a:xfrm>
          <a:off x="5838825" y="600075"/>
          <a:ext cx="200025" cy="161925"/>
          <a:chOff x="530" y="70"/>
          <a:chExt cx="21" cy="17"/>
        </a:xfrm>
      </xdr:grpSpPr>
      <xdr:sp macro="" textlink="">
        <xdr:nvSpPr>
          <xdr:cNvPr id="2062" name="Taisnstūris 14">
            <a:extLst>
              <a:ext uri="{FF2B5EF4-FFF2-40B4-BE49-F238E27FC236}">
                <a16:creationId xmlns:a16="http://schemas.microsoft.com/office/drawing/2014/main" id="{00000000-0008-0000-0100-00000E080000}"/>
              </a:ext>
            </a:extLst>
          </xdr:cNvPr>
          <xdr:cNvSpPr>
            <a:spLocks noChangeArrowheads="1"/>
          </xdr:cNvSpPr>
        </xdr:nvSpPr>
        <xdr:spPr bwMode="auto">
          <a:xfrm>
            <a:off x="530" y="70"/>
            <a:ext cx="21" cy="1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63" name="Brīvforma 15">
            <a:extLst>
              <a:ext uri="{FF2B5EF4-FFF2-40B4-BE49-F238E27FC236}">
                <a16:creationId xmlns:a16="http://schemas.microsoft.com/office/drawing/2014/main" id="{00000000-0008-0000-0100-00000F080000}"/>
              </a:ext>
            </a:extLst>
          </xdr:cNvPr>
          <xdr:cNvSpPr>
            <a:spLocks noEditPoints="1"/>
          </xdr:cNvSpPr>
        </xdr:nvSpPr>
        <xdr:spPr bwMode="auto">
          <a:xfrm>
            <a:off x="530" y="70"/>
            <a:ext cx="20" cy="17"/>
          </a:xfrm>
          <a:custGeom>
            <a:avLst/>
            <a:gdLst>
              <a:gd name="T0" fmla="*/ 3165 w 3165"/>
              <a:gd name="T1" fmla="*/ 2687 h 2687"/>
              <a:gd name="T2" fmla="*/ 339 w 3165"/>
              <a:gd name="T3" fmla="*/ 2009 h 2687"/>
              <a:gd name="T4" fmla="*/ 471 w 3165"/>
              <a:gd name="T5" fmla="*/ 2036 h 2687"/>
              <a:gd name="T6" fmla="*/ 578 w 3165"/>
              <a:gd name="T7" fmla="*/ 2108 h 2687"/>
              <a:gd name="T8" fmla="*/ 651 w 3165"/>
              <a:gd name="T9" fmla="*/ 2215 h 2687"/>
              <a:gd name="T10" fmla="*/ 677 w 3165"/>
              <a:gd name="T11" fmla="*/ 2346 h 2687"/>
              <a:gd name="T12" fmla="*/ 651 w 3165"/>
              <a:gd name="T13" fmla="*/ 2478 h 2687"/>
              <a:gd name="T14" fmla="*/ 578 w 3165"/>
              <a:gd name="T15" fmla="*/ 2585 h 2687"/>
              <a:gd name="T16" fmla="*/ 471 w 3165"/>
              <a:gd name="T17" fmla="*/ 2658 h 2687"/>
              <a:gd name="T18" fmla="*/ 339 w 3165"/>
              <a:gd name="T19" fmla="*/ 2684 h 2687"/>
              <a:gd name="T20" fmla="*/ 207 w 3165"/>
              <a:gd name="T21" fmla="*/ 2658 h 2687"/>
              <a:gd name="T22" fmla="*/ 100 w 3165"/>
              <a:gd name="T23" fmla="*/ 2585 h 2687"/>
              <a:gd name="T24" fmla="*/ 26 w 3165"/>
              <a:gd name="T25" fmla="*/ 2478 h 2687"/>
              <a:gd name="T26" fmla="*/ 0 w 3165"/>
              <a:gd name="T27" fmla="*/ 2346 h 2687"/>
              <a:gd name="T28" fmla="*/ 26 w 3165"/>
              <a:gd name="T29" fmla="*/ 2215 h 2687"/>
              <a:gd name="T30" fmla="*/ 100 w 3165"/>
              <a:gd name="T31" fmla="*/ 2108 h 2687"/>
              <a:gd name="T32" fmla="*/ 207 w 3165"/>
              <a:gd name="T33" fmla="*/ 2036 h 2687"/>
              <a:gd name="T34" fmla="*/ 339 w 3165"/>
              <a:gd name="T35" fmla="*/ 2009 h 2687"/>
              <a:gd name="T36" fmla="*/ 3165 w 3165"/>
              <a:gd name="T37" fmla="*/ 1671 h 2687"/>
              <a:gd name="T38" fmla="*/ 339 w 3165"/>
              <a:gd name="T39" fmla="*/ 971 h 2687"/>
              <a:gd name="T40" fmla="*/ 471 w 3165"/>
              <a:gd name="T41" fmla="*/ 997 h 2687"/>
              <a:gd name="T42" fmla="*/ 578 w 3165"/>
              <a:gd name="T43" fmla="*/ 1070 h 2687"/>
              <a:gd name="T44" fmla="*/ 651 w 3165"/>
              <a:gd name="T45" fmla="*/ 1177 h 2687"/>
              <a:gd name="T46" fmla="*/ 677 w 3165"/>
              <a:gd name="T47" fmla="*/ 1308 h 2687"/>
              <a:gd name="T48" fmla="*/ 651 w 3165"/>
              <a:gd name="T49" fmla="*/ 1440 h 2687"/>
              <a:gd name="T50" fmla="*/ 578 w 3165"/>
              <a:gd name="T51" fmla="*/ 1547 h 2687"/>
              <a:gd name="T52" fmla="*/ 471 w 3165"/>
              <a:gd name="T53" fmla="*/ 1619 h 2687"/>
              <a:gd name="T54" fmla="*/ 339 w 3165"/>
              <a:gd name="T55" fmla="*/ 1646 h 2687"/>
              <a:gd name="T56" fmla="*/ 207 w 3165"/>
              <a:gd name="T57" fmla="*/ 1619 h 2687"/>
              <a:gd name="T58" fmla="*/ 100 w 3165"/>
              <a:gd name="T59" fmla="*/ 1547 h 2687"/>
              <a:gd name="T60" fmla="*/ 26 w 3165"/>
              <a:gd name="T61" fmla="*/ 1440 h 2687"/>
              <a:gd name="T62" fmla="*/ 0 w 3165"/>
              <a:gd name="T63" fmla="*/ 1308 h 2687"/>
              <a:gd name="T64" fmla="*/ 26 w 3165"/>
              <a:gd name="T65" fmla="*/ 1177 h 2687"/>
              <a:gd name="T66" fmla="*/ 100 w 3165"/>
              <a:gd name="T67" fmla="*/ 1070 h 2687"/>
              <a:gd name="T68" fmla="*/ 207 w 3165"/>
              <a:gd name="T69" fmla="*/ 997 h 2687"/>
              <a:gd name="T70" fmla="*/ 339 w 3165"/>
              <a:gd name="T71" fmla="*/ 971 h 2687"/>
              <a:gd name="T72" fmla="*/ 3165 w 3165"/>
              <a:gd name="T73" fmla="*/ 654 h 2687"/>
              <a:gd name="T74" fmla="*/ 339 w 3165"/>
              <a:gd name="T75" fmla="*/ 0 h 2687"/>
              <a:gd name="T76" fmla="*/ 471 w 3165"/>
              <a:gd name="T77" fmla="*/ 27 h 2687"/>
              <a:gd name="T78" fmla="*/ 578 w 3165"/>
              <a:gd name="T79" fmla="*/ 99 h 2687"/>
              <a:gd name="T80" fmla="*/ 651 w 3165"/>
              <a:gd name="T81" fmla="*/ 206 h 2687"/>
              <a:gd name="T82" fmla="*/ 677 w 3165"/>
              <a:gd name="T83" fmla="*/ 338 h 2687"/>
              <a:gd name="T84" fmla="*/ 651 w 3165"/>
              <a:gd name="T85" fmla="*/ 469 h 2687"/>
              <a:gd name="T86" fmla="*/ 578 w 3165"/>
              <a:gd name="T87" fmla="*/ 576 h 2687"/>
              <a:gd name="T88" fmla="*/ 471 w 3165"/>
              <a:gd name="T89" fmla="*/ 648 h 2687"/>
              <a:gd name="T90" fmla="*/ 339 w 3165"/>
              <a:gd name="T91" fmla="*/ 675 h 2687"/>
              <a:gd name="T92" fmla="*/ 207 w 3165"/>
              <a:gd name="T93" fmla="*/ 648 h 2687"/>
              <a:gd name="T94" fmla="*/ 100 w 3165"/>
              <a:gd name="T95" fmla="*/ 576 h 2687"/>
              <a:gd name="T96" fmla="*/ 26 w 3165"/>
              <a:gd name="T97" fmla="*/ 469 h 2687"/>
              <a:gd name="T98" fmla="*/ 0 w 3165"/>
              <a:gd name="T99" fmla="*/ 338 h 2687"/>
              <a:gd name="T100" fmla="*/ 26 w 3165"/>
              <a:gd name="T101" fmla="*/ 206 h 2687"/>
              <a:gd name="T102" fmla="*/ 100 w 3165"/>
              <a:gd name="T103" fmla="*/ 99 h 2687"/>
              <a:gd name="T104" fmla="*/ 207 w 3165"/>
              <a:gd name="T105" fmla="*/ 27 h 2687"/>
              <a:gd name="T106" fmla="*/ 339 w 3165"/>
              <a:gd name="T107" fmla="*/ 0 h 2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65" h="2687">
                <a:moveTo>
                  <a:pt x="1077" y="2043"/>
                </a:moveTo>
                <a:lnTo>
                  <a:pt x="3165" y="2043"/>
                </a:lnTo>
                <a:lnTo>
                  <a:pt x="3165" y="2687"/>
                </a:lnTo>
                <a:lnTo>
                  <a:pt x="1077" y="2687"/>
                </a:lnTo>
                <a:lnTo>
                  <a:pt x="1077" y="2043"/>
                </a:lnTo>
                <a:close/>
                <a:moveTo>
                  <a:pt x="339" y="2009"/>
                </a:moveTo>
                <a:lnTo>
                  <a:pt x="385" y="2013"/>
                </a:lnTo>
                <a:lnTo>
                  <a:pt x="428" y="2022"/>
                </a:lnTo>
                <a:lnTo>
                  <a:pt x="471" y="2036"/>
                </a:lnTo>
                <a:lnTo>
                  <a:pt x="510" y="2055"/>
                </a:lnTo>
                <a:lnTo>
                  <a:pt x="546" y="2080"/>
                </a:lnTo>
                <a:lnTo>
                  <a:pt x="578" y="2108"/>
                </a:lnTo>
                <a:lnTo>
                  <a:pt x="606" y="2140"/>
                </a:lnTo>
                <a:lnTo>
                  <a:pt x="630" y="2176"/>
                </a:lnTo>
                <a:lnTo>
                  <a:pt x="651" y="2215"/>
                </a:lnTo>
                <a:lnTo>
                  <a:pt x="665" y="2257"/>
                </a:lnTo>
                <a:lnTo>
                  <a:pt x="674" y="2301"/>
                </a:lnTo>
                <a:lnTo>
                  <a:pt x="677" y="2346"/>
                </a:lnTo>
                <a:lnTo>
                  <a:pt x="674" y="2392"/>
                </a:lnTo>
                <a:lnTo>
                  <a:pt x="665" y="2437"/>
                </a:lnTo>
                <a:lnTo>
                  <a:pt x="651" y="2478"/>
                </a:lnTo>
                <a:lnTo>
                  <a:pt x="630" y="2517"/>
                </a:lnTo>
                <a:lnTo>
                  <a:pt x="606" y="2553"/>
                </a:lnTo>
                <a:lnTo>
                  <a:pt x="578" y="2585"/>
                </a:lnTo>
                <a:lnTo>
                  <a:pt x="546" y="2614"/>
                </a:lnTo>
                <a:lnTo>
                  <a:pt x="510" y="2638"/>
                </a:lnTo>
                <a:lnTo>
                  <a:pt x="471" y="2658"/>
                </a:lnTo>
                <a:lnTo>
                  <a:pt x="428" y="2672"/>
                </a:lnTo>
                <a:lnTo>
                  <a:pt x="385" y="2681"/>
                </a:lnTo>
                <a:lnTo>
                  <a:pt x="339" y="2684"/>
                </a:lnTo>
                <a:lnTo>
                  <a:pt x="293" y="2681"/>
                </a:lnTo>
                <a:lnTo>
                  <a:pt x="248" y="2672"/>
                </a:lnTo>
                <a:lnTo>
                  <a:pt x="207" y="2658"/>
                </a:lnTo>
                <a:lnTo>
                  <a:pt x="168" y="2638"/>
                </a:lnTo>
                <a:lnTo>
                  <a:pt x="132" y="2614"/>
                </a:lnTo>
                <a:lnTo>
                  <a:pt x="100" y="2585"/>
                </a:lnTo>
                <a:lnTo>
                  <a:pt x="70" y="2553"/>
                </a:lnTo>
                <a:lnTo>
                  <a:pt x="46" y="2517"/>
                </a:lnTo>
                <a:lnTo>
                  <a:pt x="26" y="2478"/>
                </a:lnTo>
                <a:lnTo>
                  <a:pt x="12" y="2437"/>
                </a:lnTo>
                <a:lnTo>
                  <a:pt x="3" y="2392"/>
                </a:lnTo>
                <a:lnTo>
                  <a:pt x="0" y="2346"/>
                </a:lnTo>
                <a:lnTo>
                  <a:pt x="3" y="2301"/>
                </a:lnTo>
                <a:lnTo>
                  <a:pt x="12" y="2257"/>
                </a:lnTo>
                <a:lnTo>
                  <a:pt x="26" y="2215"/>
                </a:lnTo>
                <a:lnTo>
                  <a:pt x="46" y="2176"/>
                </a:lnTo>
                <a:lnTo>
                  <a:pt x="70" y="2140"/>
                </a:lnTo>
                <a:lnTo>
                  <a:pt x="100" y="2108"/>
                </a:lnTo>
                <a:lnTo>
                  <a:pt x="132" y="2080"/>
                </a:lnTo>
                <a:lnTo>
                  <a:pt x="168" y="2055"/>
                </a:lnTo>
                <a:lnTo>
                  <a:pt x="207" y="2036"/>
                </a:lnTo>
                <a:lnTo>
                  <a:pt x="248" y="2022"/>
                </a:lnTo>
                <a:lnTo>
                  <a:pt x="293" y="2013"/>
                </a:lnTo>
                <a:lnTo>
                  <a:pt x="339" y="2009"/>
                </a:lnTo>
                <a:close/>
                <a:moveTo>
                  <a:pt x="1077" y="1026"/>
                </a:moveTo>
                <a:lnTo>
                  <a:pt x="3165" y="1026"/>
                </a:lnTo>
                <a:lnTo>
                  <a:pt x="3165" y="1671"/>
                </a:lnTo>
                <a:lnTo>
                  <a:pt x="1077" y="1671"/>
                </a:lnTo>
                <a:lnTo>
                  <a:pt x="1077" y="1026"/>
                </a:lnTo>
                <a:close/>
                <a:moveTo>
                  <a:pt x="339" y="971"/>
                </a:moveTo>
                <a:lnTo>
                  <a:pt x="385" y="974"/>
                </a:lnTo>
                <a:lnTo>
                  <a:pt x="428" y="983"/>
                </a:lnTo>
                <a:lnTo>
                  <a:pt x="471" y="997"/>
                </a:lnTo>
                <a:lnTo>
                  <a:pt x="510" y="1017"/>
                </a:lnTo>
                <a:lnTo>
                  <a:pt x="546" y="1041"/>
                </a:lnTo>
                <a:lnTo>
                  <a:pt x="578" y="1070"/>
                </a:lnTo>
                <a:lnTo>
                  <a:pt x="606" y="1102"/>
                </a:lnTo>
                <a:lnTo>
                  <a:pt x="630" y="1138"/>
                </a:lnTo>
                <a:lnTo>
                  <a:pt x="651" y="1177"/>
                </a:lnTo>
                <a:lnTo>
                  <a:pt x="665" y="1218"/>
                </a:lnTo>
                <a:lnTo>
                  <a:pt x="674" y="1262"/>
                </a:lnTo>
                <a:lnTo>
                  <a:pt x="677" y="1308"/>
                </a:lnTo>
                <a:lnTo>
                  <a:pt x="674" y="1354"/>
                </a:lnTo>
                <a:lnTo>
                  <a:pt x="665" y="1398"/>
                </a:lnTo>
                <a:lnTo>
                  <a:pt x="651" y="1440"/>
                </a:lnTo>
                <a:lnTo>
                  <a:pt x="630" y="1479"/>
                </a:lnTo>
                <a:lnTo>
                  <a:pt x="606" y="1515"/>
                </a:lnTo>
                <a:lnTo>
                  <a:pt x="578" y="1547"/>
                </a:lnTo>
                <a:lnTo>
                  <a:pt x="546" y="1575"/>
                </a:lnTo>
                <a:lnTo>
                  <a:pt x="510" y="1600"/>
                </a:lnTo>
                <a:lnTo>
                  <a:pt x="471" y="1619"/>
                </a:lnTo>
                <a:lnTo>
                  <a:pt x="428" y="1633"/>
                </a:lnTo>
                <a:lnTo>
                  <a:pt x="385" y="1642"/>
                </a:lnTo>
                <a:lnTo>
                  <a:pt x="339" y="1646"/>
                </a:lnTo>
                <a:lnTo>
                  <a:pt x="293" y="1642"/>
                </a:lnTo>
                <a:lnTo>
                  <a:pt x="248" y="1633"/>
                </a:lnTo>
                <a:lnTo>
                  <a:pt x="207" y="1619"/>
                </a:lnTo>
                <a:lnTo>
                  <a:pt x="168" y="1600"/>
                </a:lnTo>
                <a:lnTo>
                  <a:pt x="132" y="1575"/>
                </a:lnTo>
                <a:lnTo>
                  <a:pt x="100" y="1547"/>
                </a:lnTo>
                <a:lnTo>
                  <a:pt x="70" y="1515"/>
                </a:lnTo>
                <a:lnTo>
                  <a:pt x="46" y="1479"/>
                </a:lnTo>
                <a:lnTo>
                  <a:pt x="26" y="1440"/>
                </a:lnTo>
                <a:lnTo>
                  <a:pt x="12" y="1398"/>
                </a:lnTo>
                <a:lnTo>
                  <a:pt x="3" y="1354"/>
                </a:lnTo>
                <a:lnTo>
                  <a:pt x="0" y="1308"/>
                </a:lnTo>
                <a:lnTo>
                  <a:pt x="3" y="1262"/>
                </a:lnTo>
                <a:lnTo>
                  <a:pt x="12" y="1218"/>
                </a:lnTo>
                <a:lnTo>
                  <a:pt x="26" y="1177"/>
                </a:lnTo>
                <a:lnTo>
                  <a:pt x="46" y="1138"/>
                </a:lnTo>
                <a:lnTo>
                  <a:pt x="70" y="1102"/>
                </a:lnTo>
                <a:lnTo>
                  <a:pt x="100" y="1070"/>
                </a:lnTo>
                <a:lnTo>
                  <a:pt x="132" y="1041"/>
                </a:lnTo>
                <a:lnTo>
                  <a:pt x="168" y="1017"/>
                </a:lnTo>
                <a:lnTo>
                  <a:pt x="207" y="997"/>
                </a:lnTo>
                <a:lnTo>
                  <a:pt x="248" y="983"/>
                </a:lnTo>
                <a:lnTo>
                  <a:pt x="293" y="974"/>
                </a:lnTo>
                <a:lnTo>
                  <a:pt x="339" y="971"/>
                </a:lnTo>
                <a:close/>
                <a:moveTo>
                  <a:pt x="1077" y="10"/>
                </a:moveTo>
                <a:lnTo>
                  <a:pt x="3165" y="10"/>
                </a:lnTo>
                <a:lnTo>
                  <a:pt x="3165" y="654"/>
                </a:lnTo>
                <a:lnTo>
                  <a:pt x="1077" y="654"/>
                </a:lnTo>
                <a:lnTo>
                  <a:pt x="1077" y="10"/>
                </a:lnTo>
                <a:close/>
                <a:moveTo>
                  <a:pt x="339" y="0"/>
                </a:moveTo>
                <a:lnTo>
                  <a:pt x="385" y="3"/>
                </a:lnTo>
                <a:lnTo>
                  <a:pt x="428" y="12"/>
                </a:lnTo>
                <a:lnTo>
                  <a:pt x="471" y="27"/>
                </a:lnTo>
                <a:lnTo>
                  <a:pt x="510" y="46"/>
                </a:lnTo>
                <a:lnTo>
                  <a:pt x="546" y="71"/>
                </a:lnTo>
                <a:lnTo>
                  <a:pt x="578" y="99"/>
                </a:lnTo>
                <a:lnTo>
                  <a:pt x="606" y="131"/>
                </a:lnTo>
                <a:lnTo>
                  <a:pt x="630" y="167"/>
                </a:lnTo>
                <a:lnTo>
                  <a:pt x="651" y="206"/>
                </a:lnTo>
                <a:lnTo>
                  <a:pt x="665" y="248"/>
                </a:lnTo>
                <a:lnTo>
                  <a:pt x="674" y="293"/>
                </a:lnTo>
                <a:lnTo>
                  <a:pt x="677" y="338"/>
                </a:lnTo>
                <a:lnTo>
                  <a:pt x="674" y="384"/>
                </a:lnTo>
                <a:lnTo>
                  <a:pt x="665" y="428"/>
                </a:lnTo>
                <a:lnTo>
                  <a:pt x="651" y="469"/>
                </a:lnTo>
                <a:lnTo>
                  <a:pt x="630" y="508"/>
                </a:lnTo>
                <a:lnTo>
                  <a:pt x="606" y="544"/>
                </a:lnTo>
                <a:lnTo>
                  <a:pt x="578" y="576"/>
                </a:lnTo>
                <a:lnTo>
                  <a:pt x="546" y="605"/>
                </a:lnTo>
                <a:lnTo>
                  <a:pt x="510" y="629"/>
                </a:lnTo>
                <a:lnTo>
                  <a:pt x="471" y="648"/>
                </a:lnTo>
                <a:lnTo>
                  <a:pt x="428" y="663"/>
                </a:lnTo>
                <a:lnTo>
                  <a:pt x="385" y="672"/>
                </a:lnTo>
                <a:lnTo>
                  <a:pt x="339" y="675"/>
                </a:lnTo>
                <a:lnTo>
                  <a:pt x="293" y="672"/>
                </a:lnTo>
                <a:lnTo>
                  <a:pt x="248" y="663"/>
                </a:lnTo>
                <a:lnTo>
                  <a:pt x="207" y="648"/>
                </a:lnTo>
                <a:lnTo>
                  <a:pt x="168" y="629"/>
                </a:lnTo>
                <a:lnTo>
                  <a:pt x="132" y="605"/>
                </a:lnTo>
                <a:lnTo>
                  <a:pt x="100" y="576"/>
                </a:lnTo>
                <a:lnTo>
                  <a:pt x="70" y="544"/>
                </a:lnTo>
                <a:lnTo>
                  <a:pt x="46" y="508"/>
                </a:lnTo>
                <a:lnTo>
                  <a:pt x="26" y="469"/>
                </a:lnTo>
                <a:lnTo>
                  <a:pt x="12" y="428"/>
                </a:lnTo>
                <a:lnTo>
                  <a:pt x="3" y="384"/>
                </a:lnTo>
                <a:lnTo>
                  <a:pt x="0" y="338"/>
                </a:lnTo>
                <a:lnTo>
                  <a:pt x="3" y="293"/>
                </a:lnTo>
                <a:lnTo>
                  <a:pt x="12" y="248"/>
                </a:lnTo>
                <a:lnTo>
                  <a:pt x="26" y="206"/>
                </a:lnTo>
                <a:lnTo>
                  <a:pt x="46" y="167"/>
                </a:lnTo>
                <a:lnTo>
                  <a:pt x="70" y="131"/>
                </a:lnTo>
                <a:lnTo>
                  <a:pt x="100" y="99"/>
                </a:lnTo>
                <a:lnTo>
                  <a:pt x="132" y="71"/>
                </a:lnTo>
                <a:lnTo>
                  <a:pt x="168" y="46"/>
                </a:lnTo>
                <a:lnTo>
                  <a:pt x="207" y="27"/>
                </a:lnTo>
                <a:lnTo>
                  <a:pt x="248" y="12"/>
                </a:lnTo>
                <a:lnTo>
                  <a:pt x="293" y="3"/>
                </a:lnTo>
                <a:lnTo>
                  <a:pt x="339" y="0"/>
                </a:lnTo>
                <a:close/>
              </a:path>
            </a:pathLst>
          </a:custGeom>
          <a:solidFill>
            <a:srgbClr val="FFFFFF"/>
          </a:solidFill>
          <a:ln w="0">
            <a:noFill/>
            <a:prstDash val="solid"/>
            <a:round/>
            <a:headEnd/>
            <a:tailEnd/>
          </a:ln>
        </xdr:spPr>
      </xdr:sp>
    </xdr:grpSp>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85725</xdr:colOff>
      <xdr:row>1</xdr:row>
      <xdr:rowOff>86846</xdr:rowOff>
    </xdr:from>
    <xdr:to>
      <xdr:col>4</xdr:col>
      <xdr:colOff>266700</xdr:colOff>
      <xdr:row>1</xdr:row>
      <xdr:rowOff>257175</xdr:rowOff>
    </xdr:to>
    <xdr:grpSp>
      <xdr:nvGrpSpPr>
        <xdr:cNvPr id="3075" name="Laika ikona" descr="Pulkstenis">
          <a:extLst>
            <a:ext uri="{FF2B5EF4-FFF2-40B4-BE49-F238E27FC236}">
              <a16:creationId xmlns:a16="http://schemas.microsoft.com/office/drawing/2014/main" id="{00000000-0008-0000-0200-0000030C0000}"/>
            </a:ext>
          </a:extLst>
        </xdr:cNvPr>
        <xdr:cNvGrpSpPr>
          <a:grpSpLocks noChangeAspect="1"/>
        </xdr:cNvGrpSpPr>
      </xdr:nvGrpSpPr>
      <xdr:grpSpPr bwMode="auto">
        <a:xfrm>
          <a:off x="2676525" y="591671"/>
          <a:ext cx="180975" cy="170329"/>
          <a:chOff x="30" y="8"/>
          <a:chExt cx="19" cy="94"/>
        </a:xfrm>
      </xdr:grpSpPr>
      <xdr:sp macro="" textlink="">
        <xdr:nvSpPr>
          <xdr:cNvPr id="3074" name="Automātiskā forma 2">
            <a:extLst>
              <a:ext uri="{FF2B5EF4-FFF2-40B4-BE49-F238E27FC236}">
                <a16:creationId xmlns:a16="http://schemas.microsoft.com/office/drawing/2014/main" id="{00000000-0008-0000-0200-0000020C0000}"/>
              </a:ext>
            </a:extLst>
          </xdr:cNvPr>
          <xdr:cNvSpPr>
            <a:spLocks noChangeAspect="1" noChangeArrowheads="1" noTextEdit="1"/>
          </xdr:cNvSpPr>
        </xdr:nvSpPr>
        <xdr:spPr bwMode="auto">
          <a:xfrm>
            <a:off x="30" y="83"/>
            <a:ext cx="19" cy="1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76" name="Taisnstūris 4">
            <a:extLst>
              <a:ext uri="{FF2B5EF4-FFF2-40B4-BE49-F238E27FC236}">
                <a16:creationId xmlns:a16="http://schemas.microsoft.com/office/drawing/2014/main" id="{00000000-0008-0000-0200-0000040C0000}"/>
              </a:ext>
            </a:extLst>
          </xdr:cNvPr>
          <xdr:cNvSpPr>
            <a:spLocks noChangeArrowheads="1"/>
          </xdr:cNvSpPr>
        </xdr:nvSpPr>
        <xdr:spPr bwMode="auto">
          <a:xfrm>
            <a:off x="30" y="8"/>
            <a:ext cx="19" cy="94"/>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77" name="Brīvforma 5">
            <a:extLst>
              <a:ext uri="{FF2B5EF4-FFF2-40B4-BE49-F238E27FC236}">
                <a16:creationId xmlns:a16="http://schemas.microsoft.com/office/drawing/2014/main" id="{00000000-0008-0000-0200-0000050C0000}"/>
              </a:ext>
            </a:extLst>
          </xdr:cNvPr>
          <xdr:cNvSpPr>
            <a:spLocks noEditPoints="1"/>
          </xdr:cNvSpPr>
        </xdr:nvSpPr>
        <xdr:spPr bwMode="auto">
          <a:xfrm>
            <a:off x="30" y="8"/>
            <a:ext cx="19" cy="94"/>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sp>
    </xdr:grpSp>
    <xdr:clientData/>
  </xdr:twoCellAnchor>
  <xdr:twoCellAnchor editAs="oneCell">
    <xdr:from>
      <xdr:col>1</xdr:col>
      <xdr:colOff>57150</xdr:colOff>
      <xdr:row>1</xdr:row>
      <xdr:rowOff>9525</xdr:rowOff>
    </xdr:from>
    <xdr:to>
      <xdr:col>1</xdr:col>
      <xdr:colOff>374809</xdr:colOff>
      <xdr:row>1</xdr:row>
      <xdr:rowOff>324196</xdr:rowOff>
    </xdr:to>
    <xdr:grpSp>
      <xdr:nvGrpSpPr>
        <xdr:cNvPr id="10" name="Pulksteņa ikona" descr="Pulkstenis">
          <a:extLst>
            <a:ext uri="{FF2B5EF4-FFF2-40B4-BE49-F238E27FC236}">
              <a16:creationId xmlns:a16="http://schemas.microsoft.com/office/drawing/2014/main" id="{764934FC-5EB9-4A67-B924-802262688152}"/>
            </a:ext>
          </a:extLst>
        </xdr:cNvPr>
        <xdr:cNvGrpSpPr>
          <a:grpSpLocks noChangeAspect="1"/>
        </xdr:cNvGrpSpPr>
      </xdr:nvGrpSpPr>
      <xdr:grpSpPr bwMode="auto">
        <a:xfrm>
          <a:off x="238125" y="514350"/>
          <a:ext cx="317659" cy="314671"/>
          <a:chOff x="270" y="53"/>
          <a:chExt cx="29" cy="29"/>
        </a:xfrm>
      </xdr:grpSpPr>
      <xdr:sp macro="" textlink="">
        <xdr:nvSpPr>
          <xdr:cNvPr id="11" name="Taisnstūris 9">
            <a:extLst>
              <a:ext uri="{FF2B5EF4-FFF2-40B4-BE49-F238E27FC236}">
                <a16:creationId xmlns:a16="http://schemas.microsoft.com/office/drawing/2014/main" id="{9860659E-06A6-47E4-811D-7397917A7A39}"/>
              </a:ext>
            </a:extLst>
          </xdr:cNvPr>
          <xdr:cNvSpPr>
            <a:spLocks noChangeArrowheads="1"/>
          </xdr:cNvSpPr>
        </xdr:nvSpPr>
        <xdr:spPr bwMode="auto">
          <a:xfrm>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Brīvforma 10">
            <a:extLst>
              <a:ext uri="{FF2B5EF4-FFF2-40B4-BE49-F238E27FC236}">
                <a16:creationId xmlns:a16="http://schemas.microsoft.com/office/drawing/2014/main" id="{9E4A6CD3-7B17-4703-8B7B-99538DF54988}"/>
              </a:ext>
            </a:extLst>
          </xdr:cNvPr>
          <xdr:cNvSpPr>
            <a:spLocks/>
          </xdr:cNvSpPr>
        </xdr:nvSpPr>
        <xdr:spPr bwMode="auto">
          <a:xfrm>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sp>
      <xdr:sp macro="" textlink="">
        <xdr:nvSpPr>
          <xdr:cNvPr id="13" name="Taisnstūris 11">
            <a:extLst>
              <a:ext uri="{FF2B5EF4-FFF2-40B4-BE49-F238E27FC236}">
                <a16:creationId xmlns:a16="http://schemas.microsoft.com/office/drawing/2014/main" id="{8E04E2F9-911C-4525-918B-77D0A7C713F1}"/>
              </a:ext>
            </a:extLst>
          </xdr:cNvPr>
          <xdr:cNvSpPr>
            <a:spLocks noChangeArrowheads="1"/>
          </xdr:cNvSpPr>
        </xdr:nvSpPr>
        <xdr:spPr bwMode="auto">
          <a:xfrm>
            <a:off x="283" y="55"/>
            <a:ext cx="2" cy="4"/>
          </a:xfrm>
          <a:prstGeom prst="rect">
            <a:avLst/>
          </a:prstGeom>
          <a:solidFill>
            <a:srgbClr val="FFFFFF"/>
          </a:solidFill>
          <a:ln w="0">
            <a:noFill/>
            <a:prstDash val="solid"/>
            <a:miter lim="800000"/>
            <a:headEnd/>
            <a:tailEnd/>
          </a:ln>
        </xdr:spPr>
      </xdr:sp>
      <xdr:sp macro="" textlink="">
        <xdr:nvSpPr>
          <xdr:cNvPr id="14" name="Taisnstūris 12">
            <a:extLst>
              <a:ext uri="{FF2B5EF4-FFF2-40B4-BE49-F238E27FC236}">
                <a16:creationId xmlns:a16="http://schemas.microsoft.com/office/drawing/2014/main" id="{CBA4FBA0-8743-4968-B35D-15B60B414E8B}"/>
              </a:ext>
            </a:extLst>
          </xdr:cNvPr>
          <xdr:cNvSpPr>
            <a:spLocks noChangeArrowheads="1"/>
          </xdr:cNvSpPr>
        </xdr:nvSpPr>
        <xdr:spPr bwMode="auto">
          <a:xfrm>
            <a:off x="283" y="77"/>
            <a:ext cx="2" cy="4"/>
          </a:xfrm>
          <a:prstGeom prst="rect">
            <a:avLst/>
          </a:prstGeom>
          <a:solidFill>
            <a:srgbClr val="FFFFFF"/>
          </a:solidFill>
          <a:ln w="0">
            <a:noFill/>
            <a:prstDash val="solid"/>
            <a:miter lim="800000"/>
            <a:headEnd/>
            <a:tailEnd/>
          </a:ln>
        </xdr:spPr>
      </xdr:sp>
      <xdr:sp macro="" textlink="">
        <xdr:nvSpPr>
          <xdr:cNvPr id="15" name="Taisnstūris 13">
            <a:extLst>
              <a:ext uri="{FF2B5EF4-FFF2-40B4-BE49-F238E27FC236}">
                <a16:creationId xmlns:a16="http://schemas.microsoft.com/office/drawing/2014/main" id="{C58D911C-2C68-465E-856B-422C84B24110}"/>
              </a:ext>
            </a:extLst>
          </xdr:cNvPr>
          <xdr:cNvSpPr>
            <a:spLocks noChangeArrowheads="1"/>
          </xdr:cNvSpPr>
        </xdr:nvSpPr>
        <xdr:spPr bwMode="auto">
          <a:xfrm>
            <a:off x="293" y="67"/>
            <a:ext cx="4" cy="2"/>
          </a:xfrm>
          <a:prstGeom prst="rect">
            <a:avLst/>
          </a:prstGeom>
          <a:solidFill>
            <a:srgbClr val="FFFFFF"/>
          </a:solidFill>
          <a:ln w="0">
            <a:noFill/>
            <a:prstDash val="solid"/>
            <a:miter lim="800000"/>
            <a:headEnd/>
            <a:tailEnd/>
          </a:ln>
        </xdr:spPr>
      </xdr:sp>
      <xdr:sp macro="" textlink="">
        <xdr:nvSpPr>
          <xdr:cNvPr id="16" name="Taisnstūris 14">
            <a:extLst>
              <a:ext uri="{FF2B5EF4-FFF2-40B4-BE49-F238E27FC236}">
                <a16:creationId xmlns:a16="http://schemas.microsoft.com/office/drawing/2014/main" id="{D7887563-59ED-40FF-A9DC-1EE34070438F}"/>
              </a:ext>
            </a:extLst>
          </xdr:cNvPr>
          <xdr:cNvSpPr>
            <a:spLocks noChangeArrowheads="1"/>
          </xdr:cNvSpPr>
        </xdr:nvSpPr>
        <xdr:spPr bwMode="auto">
          <a:xfrm>
            <a:off x="271" y="67"/>
            <a:ext cx="4" cy="2"/>
          </a:xfrm>
          <a:prstGeom prst="rect">
            <a:avLst/>
          </a:prstGeom>
          <a:solidFill>
            <a:srgbClr val="FFFFFF"/>
          </a:solidFill>
          <a:ln w="0">
            <a:noFill/>
            <a:prstDash val="solid"/>
            <a:miter lim="800000"/>
            <a:headEnd/>
            <a:tailEnd/>
          </a:ln>
        </xdr:spPr>
      </xdr:sp>
      <xdr:sp macro="" textlink="">
        <xdr:nvSpPr>
          <xdr:cNvPr id="17" name="Brīvforma 15">
            <a:extLst>
              <a:ext uri="{FF2B5EF4-FFF2-40B4-BE49-F238E27FC236}">
                <a16:creationId xmlns:a16="http://schemas.microsoft.com/office/drawing/2014/main" id="{4808CD84-1C98-4D93-81BB-EE9F05F21FB7}"/>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sp>
      <xdr:sp macro="" textlink="">
        <xdr:nvSpPr>
          <xdr:cNvPr id="18" name="Brīvforma 16">
            <a:extLst>
              <a:ext uri="{FF2B5EF4-FFF2-40B4-BE49-F238E27FC236}">
                <a16:creationId xmlns:a16="http://schemas.microsoft.com/office/drawing/2014/main" id="{E6A35112-1931-499D-9DB4-746CFE12F39E}"/>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sp>
      <xdr:sp macro="" textlink="">
        <xdr:nvSpPr>
          <xdr:cNvPr id="19" name="Brīvforma 17">
            <a:extLst>
              <a:ext uri="{FF2B5EF4-FFF2-40B4-BE49-F238E27FC236}">
                <a16:creationId xmlns:a16="http://schemas.microsoft.com/office/drawing/2014/main" id="{5454C719-1FC0-426B-A830-41A87C3B07B6}"/>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sp>
      <xdr:sp macro="" textlink="">
        <xdr:nvSpPr>
          <xdr:cNvPr id="20" name="Brīvforma 18">
            <a:extLst>
              <a:ext uri="{FF2B5EF4-FFF2-40B4-BE49-F238E27FC236}">
                <a16:creationId xmlns:a16="http://schemas.microsoft.com/office/drawing/2014/main" id="{A326715F-171F-4C02-98E1-F74EC60CFFC1}"/>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sp>
      <xdr:sp macro="" textlink="">
        <xdr:nvSpPr>
          <xdr:cNvPr id="21" name="Brīvforma 19">
            <a:extLst>
              <a:ext uri="{FF2B5EF4-FFF2-40B4-BE49-F238E27FC236}">
                <a16:creationId xmlns:a16="http://schemas.microsoft.com/office/drawing/2014/main" id="{578B221E-D60B-49BF-8E2E-18A1DAED41F1}"/>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sp>
      <xdr:sp macro="" textlink="">
        <xdr:nvSpPr>
          <xdr:cNvPr id="22" name="Brīvforma 20">
            <a:extLst>
              <a:ext uri="{FF2B5EF4-FFF2-40B4-BE49-F238E27FC236}">
                <a16:creationId xmlns:a16="http://schemas.microsoft.com/office/drawing/2014/main" id="{F92E00B2-7276-469F-A1FD-3C5418258A7A}"/>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sp>
      <xdr:sp macro="" textlink="">
        <xdr:nvSpPr>
          <xdr:cNvPr id="23" name="Brīvforma 21">
            <a:extLst>
              <a:ext uri="{FF2B5EF4-FFF2-40B4-BE49-F238E27FC236}">
                <a16:creationId xmlns:a16="http://schemas.microsoft.com/office/drawing/2014/main" id="{5F8876CA-9A8C-4894-BAD0-2C5316F4D033}"/>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sp>
      <xdr:sp macro="" textlink="">
        <xdr:nvSpPr>
          <xdr:cNvPr id="24" name="Brīvforma 22">
            <a:extLst>
              <a:ext uri="{FF2B5EF4-FFF2-40B4-BE49-F238E27FC236}">
                <a16:creationId xmlns:a16="http://schemas.microsoft.com/office/drawing/2014/main" id="{63E92962-D827-4FD6-BEA4-410BEFB9E37B}"/>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sp>
      <xdr:sp macro="" textlink="">
        <xdr:nvSpPr>
          <xdr:cNvPr id="25" name="Brīvforma 23">
            <a:extLst>
              <a:ext uri="{FF2B5EF4-FFF2-40B4-BE49-F238E27FC236}">
                <a16:creationId xmlns:a16="http://schemas.microsoft.com/office/drawing/2014/main" id="{FA6BB5A2-87A9-425C-886A-F29BB36A33BD}"/>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sp>
    </xdr:grpSp>
    <xdr:clientData/>
  </xdr:twoCellAnchor>
  <xdr:twoCellAnchor editAs="oneCell">
    <xdr:from>
      <xdr:col>0</xdr:col>
      <xdr:colOff>241038</xdr:colOff>
      <xdr:row>13</xdr:row>
      <xdr:rowOff>8404</xdr:rowOff>
    </xdr:from>
    <xdr:to>
      <xdr:col>2</xdr:col>
      <xdr:colOff>564888</xdr:colOff>
      <xdr:row>13</xdr:row>
      <xdr:rowOff>198904</xdr:rowOff>
    </xdr:to>
    <xdr:grpSp>
      <xdr:nvGrpSpPr>
        <xdr:cNvPr id="26" name="Pievienot pasākumu" descr="Atlasiet, lai pievienotu jaunu pasākumu">
          <a:extLst>
            <a:ext uri="{FF2B5EF4-FFF2-40B4-BE49-F238E27FC236}">
              <a16:creationId xmlns:a16="http://schemas.microsoft.com/office/drawing/2014/main" id="{D60FB342-9F21-4B01-81DF-89FE49385CB3}"/>
            </a:ext>
          </a:extLst>
        </xdr:cNvPr>
        <xdr:cNvGrpSpPr/>
      </xdr:nvGrpSpPr>
      <xdr:grpSpPr>
        <a:xfrm>
          <a:off x="183888" y="3485029"/>
          <a:ext cx="1676400" cy="190500"/>
          <a:chOff x="298188" y="4809004"/>
          <a:chExt cx="1381125" cy="190500"/>
        </a:xfrm>
      </xdr:grpSpPr>
      <xdr:sp macro="" textlink="">
        <xdr:nvSpPr>
          <xdr:cNvPr id="27" name="Taisnstūris ar noapaļotiem stūriem 111">
            <a:hlinkClick xmlns:r="http://schemas.openxmlformats.org/officeDocument/2006/relationships" r:id="rId1" tooltip="Atlasiet, lai pievienotu jaunu pasākumu"/>
            <a:extLst>
              <a:ext uri="{FF2B5EF4-FFF2-40B4-BE49-F238E27FC236}">
                <a16:creationId xmlns:a16="http://schemas.microsoft.com/office/drawing/2014/main" id="{C25870B0-A3F0-4E92-A003-D30B7F5F8C40}"/>
              </a:ext>
            </a:extLst>
          </xdr:cNvPr>
          <xdr:cNvSpPr/>
        </xdr:nvSpPr>
        <xdr:spPr>
          <a:xfrm>
            <a:off x="298188" y="4809004"/>
            <a:ext cx="1381125"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lv" sz="900" b="1">
                <a:solidFill>
                  <a:schemeClr val="tx2"/>
                </a:solidFill>
                <a:effectLst/>
                <a:latin typeface="+mn-lt"/>
                <a:ea typeface="+mn-ea"/>
                <a:cs typeface="+mn-cs"/>
              </a:rPr>
              <a:t>PIEVIENOT</a:t>
            </a:r>
            <a:r>
              <a:rPr lang="lv" sz="900" b="1" baseline="0">
                <a:solidFill>
                  <a:schemeClr val="tx2"/>
                </a:solidFill>
                <a:effectLst/>
                <a:latin typeface="+mn-lt"/>
                <a:ea typeface="+mn-ea"/>
                <a:cs typeface="+mn-cs"/>
              </a:rPr>
              <a:t> PASĀKUMU</a:t>
            </a:r>
            <a:endParaRPr lang="en-US" sz="1000" b="1">
              <a:solidFill>
                <a:schemeClr val="tx2"/>
              </a:solidFill>
            </a:endParaRPr>
          </a:p>
        </xdr:txBody>
      </xdr:sp>
      <xdr:grpSp>
        <xdr:nvGrpSpPr>
          <xdr:cNvPr id="28" name="Pievienot pasākumu">
            <a:extLst>
              <a:ext uri="{FF2B5EF4-FFF2-40B4-BE49-F238E27FC236}">
                <a16:creationId xmlns:a16="http://schemas.microsoft.com/office/drawing/2014/main" id="{FFA4E361-1549-44AA-85F0-50A33E0300E8}"/>
              </a:ext>
            </a:extLst>
          </xdr:cNvPr>
          <xdr:cNvGrpSpPr>
            <a:grpSpLocks noChangeAspect="1"/>
          </xdr:cNvGrpSpPr>
        </xdr:nvGrpSpPr>
        <xdr:grpSpPr bwMode="auto">
          <a:xfrm>
            <a:off x="347124" y="4829174"/>
            <a:ext cx="146404" cy="152399"/>
            <a:chOff x="32" y="40"/>
            <a:chExt cx="15" cy="487"/>
          </a:xfrm>
        </xdr:grpSpPr>
        <xdr:sp macro="" textlink="">
          <xdr:nvSpPr>
            <xdr:cNvPr id="29" name="Taisnstūris 15">
              <a:extLst>
                <a:ext uri="{FF2B5EF4-FFF2-40B4-BE49-F238E27FC236}">
                  <a16:creationId xmlns:a16="http://schemas.microsoft.com/office/drawing/2014/main" id="{CC371655-4F93-46AB-AF3B-3CB82D2D0F84}"/>
                </a:ext>
              </a:extLst>
            </xdr:cNvPr>
            <xdr:cNvSpPr>
              <a:spLocks noChangeArrowheads="1"/>
            </xdr:cNvSpPr>
          </xdr:nvSpPr>
          <xdr:spPr bwMode="auto">
            <a:xfrm>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 name="Brīvforma 16">
              <a:extLst>
                <a:ext uri="{FF2B5EF4-FFF2-40B4-BE49-F238E27FC236}">
                  <a16:creationId xmlns:a16="http://schemas.microsoft.com/office/drawing/2014/main" id="{0D759B39-4FFD-4634-B6D7-44F4E313D951}"/>
                </a:ext>
              </a:extLst>
            </xdr:cNvPr>
            <xdr:cNvSpPr>
              <a:spLocks noEditPoints="1"/>
            </xdr:cNvSpPr>
          </xdr:nvSpPr>
          <xdr:spPr bwMode="auto">
            <a:xfrm>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0</xdr:col>
      <xdr:colOff>236729</xdr:colOff>
      <xdr:row>11</xdr:row>
      <xdr:rowOff>36420</xdr:rowOff>
    </xdr:from>
    <xdr:to>
      <xdr:col>2</xdr:col>
      <xdr:colOff>568787</xdr:colOff>
      <xdr:row>11</xdr:row>
      <xdr:rowOff>226920</xdr:rowOff>
    </xdr:to>
    <xdr:grpSp>
      <xdr:nvGrpSpPr>
        <xdr:cNvPr id="31" name="Rediģēt laikus" descr="Atlasiet, lai rediģētu plānotāja laika intervālus">
          <a:hlinkClick xmlns:r="http://schemas.openxmlformats.org/officeDocument/2006/relationships" r:id="rId2" tooltip="Atlasiet, lai skatītu grafiku"/>
          <a:extLst>
            <a:ext uri="{FF2B5EF4-FFF2-40B4-BE49-F238E27FC236}">
              <a16:creationId xmlns:a16="http://schemas.microsoft.com/office/drawing/2014/main" id="{731A1DCC-B4A9-4F4D-898C-AC144E9767A0}"/>
            </a:ext>
          </a:extLst>
        </xdr:cNvPr>
        <xdr:cNvGrpSpPr/>
      </xdr:nvGrpSpPr>
      <xdr:grpSpPr>
        <a:xfrm>
          <a:off x="179579" y="3036795"/>
          <a:ext cx="1684608" cy="190500"/>
          <a:chOff x="303404" y="4513170"/>
          <a:chExt cx="1379808" cy="190500"/>
        </a:xfrm>
      </xdr:grpSpPr>
      <xdr:sp macro="" textlink="">
        <xdr:nvSpPr>
          <xdr:cNvPr id="32" name="Taisnstūris ar noapaļotiem stūriem 117">
            <a:hlinkClick xmlns:r="http://schemas.openxmlformats.org/officeDocument/2006/relationships" r:id="rId2" tooltip="Atlasiet, lai skatītu grafiku"/>
            <a:extLst>
              <a:ext uri="{FF2B5EF4-FFF2-40B4-BE49-F238E27FC236}">
                <a16:creationId xmlns:a16="http://schemas.microsoft.com/office/drawing/2014/main" id="{C80209F6-D4B5-47BD-8B63-14019DEE5FA4}"/>
              </a:ext>
            </a:extLst>
          </xdr:cNvPr>
          <xdr:cNvSpPr/>
        </xdr:nvSpPr>
        <xdr:spPr>
          <a:xfrm>
            <a:off x="303404" y="4513170"/>
            <a:ext cx="1379808"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lv" sz="900" b="1">
                <a:solidFill>
                  <a:schemeClr val="tx2"/>
                </a:solidFill>
                <a:effectLst/>
                <a:latin typeface="+mn-lt"/>
                <a:ea typeface="+mn-ea"/>
                <a:cs typeface="+mn-cs"/>
              </a:rPr>
              <a:t>SKATĪT</a:t>
            </a:r>
            <a:r>
              <a:rPr lang="lv" sz="900" b="1" baseline="0">
                <a:solidFill>
                  <a:schemeClr val="tx2"/>
                </a:solidFill>
                <a:effectLst/>
                <a:latin typeface="+mn-lt"/>
                <a:ea typeface="+mn-ea"/>
                <a:cs typeface="+mn-cs"/>
              </a:rPr>
              <a:t> DIENAS GRAFIKU</a:t>
            </a:r>
            <a:endParaRPr lang="en-US" sz="1000" b="1">
              <a:solidFill>
                <a:schemeClr val="tx2"/>
              </a:solidFill>
            </a:endParaRPr>
          </a:p>
        </xdr:txBody>
      </xdr:sp>
      <xdr:grpSp>
        <xdr:nvGrpSpPr>
          <xdr:cNvPr id="33" name="Rediģēt laikus">
            <a:extLst>
              <a:ext uri="{FF2B5EF4-FFF2-40B4-BE49-F238E27FC236}">
                <a16:creationId xmlns:a16="http://schemas.microsoft.com/office/drawing/2014/main" id="{526B6FDD-8540-4294-8339-D89C5CC98DEA}"/>
              </a:ext>
            </a:extLst>
          </xdr:cNvPr>
          <xdr:cNvGrpSpPr>
            <a:grpSpLocks noChangeAspect="1"/>
          </xdr:cNvGrpSpPr>
        </xdr:nvGrpSpPr>
        <xdr:grpSpPr bwMode="auto">
          <a:xfrm>
            <a:off x="344034" y="4540255"/>
            <a:ext cx="132757" cy="134639"/>
            <a:chOff x="43" y="73"/>
            <a:chExt cx="41" cy="425"/>
          </a:xfrm>
        </xdr:grpSpPr>
        <xdr:sp macro="" textlink="">
          <xdr:nvSpPr>
            <xdr:cNvPr id="34" name="Taisnstūris 20">
              <a:extLst>
                <a:ext uri="{FF2B5EF4-FFF2-40B4-BE49-F238E27FC236}">
                  <a16:creationId xmlns:a16="http://schemas.microsoft.com/office/drawing/2014/main" id="{E68949C0-C4A0-4EB4-AAA7-38528EDC437C}"/>
                </a:ext>
              </a:extLst>
            </xdr:cNvPr>
            <xdr:cNvSpPr>
              <a:spLocks noChangeArrowheads="1"/>
            </xdr:cNvSpPr>
          </xdr:nvSpPr>
          <xdr:spPr bwMode="auto">
            <a:xfrm>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 name="Brīvforma 21">
              <a:extLst>
                <a:ext uri="{FF2B5EF4-FFF2-40B4-BE49-F238E27FC236}">
                  <a16:creationId xmlns:a16="http://schemas.microsoft.com/office/drawing/2014/main" id="{88D5472A-6035-466B-AE01-033576C77ED6}"/>
                </a:ext>
              </a:extLst>
            </xdr:cNvPr>
            <xdr:cNvSpPr>
              <a:spLocks noEditPoints="1"/>
            </xdr:cNvSpPr>
          </xdr:nvSpPr>
          <xdr:spPr bwMode="auto">
            <a:xfrm>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1</xdr:col>
      <xdr:colOff>280</xdr:colOff>
      <xdr:row>8</xdr:row>
      <xdr:rowOff>198294</xdr:rowOff>
    </xdr:from>
    <xdr:to>
      <xdr:col>1</xdr:col>
      <xdr:colOff>296115</xdr:colOff>
      <xdr:row>10</xdr:row>
      <xdr:rowOff>4993</xdr:rowOff>
    </xdr:to>
    <xdr:grpSp>
      <xdr:nvGrpSpPr>
        <xdr:cNvPr id="36" name="Rīklodziņa ikona" descr="Portfelis">
          <a:extLst>
            <a:ext uri="{FF2B5EF4-FFF2-40B4-BE49-F238E27FC236}">
              <a16:creationId xmlns:a16="http://schemas.microsoft.com/office/drawing/2014/main" id="{84CC1468-4A9F-454F-8468-1F6BBB1B2193}"/>
            </a:ext>
          </a:extLst>
        </xdr:cNvPr>
        <xdr:cNvGrpSpPr>
          <a:grpSpLocks noChangeAspect="1"/>
        </xdr:cNvGrpSpPr>
      </xdr:nvGrpSpPr>
      <xdr:grpSpPr bwMode="auto">
        <a:xfrm>
          <a:off x="181255" y="2484294"/>
          <a:ext cx="295835" cy="282949"/>
          <a:chOff x="32" y="131"/>
          <a:chExt cx="31" cy="402"/>
        </a:xfrm>
      </xdr:grpSpPr>
      <xdr:sp macro="" textlink="">
        <xdr:nvSpPr>
          <xdr:cNvPr id="37" name="Taisnstūris 25">
            <a:extLst>
              <a:ext uri="{FF2B5EF4-FFF2-40B4-BE49-F238E27FC236}">
                <a16:creationId xmlns:a16="http://schemas.microsoft.com/office/drawing/2014/main" id="{E41BFCFC-AD8D-4789-806E-C47D26EAB58D}"/>
              </a:ext>
            </a:extLst>
          </xdr:cNvPr>
          <xdr:cNvSpPr>
            <a:spLocks noChangeArrowheads="1"/>
          </xdr:cNvSpPr>
        </xdr:nvSpPr>
        <xdr:spPr bwMode="auto">
          <a:xfrm>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 name="Taisnstūris 26">
            <a:extLst>
              <a:ext uri="{FF2B5EF4-FFF2-40B4-BE49-F238E27FC236}">
                <a16:creationId xmlns:a16="http://schemas.microsoft.com/office/drawing/2014/main" id="{E112929A-2FF8-448D-B1CA-C40DFE61F7DD}"/>
              </a:ext>
            </a:extLst>
          </xdr:cNvPr>
          <xdr:cNvSpPr>
            <a:spLocks noChangeArrowheads="1"/>
          </xdr:cNvSpPr>
        </xdr:nvSpPr>
        <xdr:spPr bwMode="auto">
          <a:xfrm>
            <a:off x="32" y="141"/>
            <a:ext cx="30" cy="387"/>
          </a:xfrm>
          <a:prstGeom prst="rect">
            <a:avLst/>
          </a:prstGeom>
          <a:solidFill>
            <a:srgbClr val="FFFFFF"/>
          </a:solidFill>
          <a:ln w="0">
            <a:noFill/>
            <a:prstDash val="solid"/>
            <a:miter lim="800000"/>
            <a:headEnd/>
            <a:tailEnd/>
          </a:ln>
        </xdr:spPr>
      </xdr:sp>
      <xdr:sp macro="" textlink="">
        <xdr:nvSpPr>
          <xdr:cNvPr id="39" name="Brīvforma 27">
            <a:extLst>
              <a:ext uri="{FF2B5EF4-FFF2-40B4-BE49-F238E27FC236}">
                <a16:creationId xmlns:a16="http://schemas.microsoft.com/office/drawing/2014/main" id="{494765F8-40DE-4379-B87D-853CCD9E759A}"/>
              </a:ext>
            </a:extLst>
          </xdr:cNvPr>
          <xdr:cNvSpPr>
            <a:spLocks noEditPoints="1"/>
          </xdr:cNvSpPr>
        </xdr:nvSpPr>
        <xdr:spPr bwMode="auto">
          <a:xfrm>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sp>
    </xdr:grpSp>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DienasGrafiks" displayName="DienasGrafiks" ref="E3:F76" totalsRowShown="0" headerRowDxfId="7">
  <autoFilter ref="E3:F76" xr:uid="{00000000-000C-0000-FFFF-FFFF00000000}">
    <filterColumn colId="0" hiddenButton="1"/>
    <filterColumn colId="1" hiddenButton="1"/>
  </autoFilter>
  <tableColumns count="2">
    <tableColumn id="1" xr3:uid="{00000000-0010-0000-0000-000001000000}" name="Laiks" dataCellStyle="Laiks">
      <calculatedColumnFormula>'Laika intervāli'!E3</calculatedColumnFormula>
    </tableColumn>
    <tableColumn id="2" xr3:uid="{00000000-0010-0000-0000-000002000000}" name="Apraksts" dataDxfId="6">
      <calculatedColumnFormula>IFERROR(INDEX(Pasākumu_plānotājs[],MATCH(DATEVALUE(DatVērt)&amp;DienasGrafiks[[#This Row],[Laiks]],MeklētDatumuUnLaiku,0),3),"")</calculatedColumnFormula>
    </tableColumn>
  </tableColumns>
  <tableStyleInfo name="Dienas grafiks" showFirstColumn="0" showLastColumn="0" showRowStripes="1" showColumnStripes="0"/>
  <extLst>
    <ext xmlns:x14="http://schemas.microsoft.com/office/spreadsheetml/2009/9/main" uri="{504A1905-F514-4f6f-8877-14C23A59335A}">
      <x14:table altTextSummary="Dienas grafiks, kas ietver pasākumu konkrētam laika intervālam, kā norādīts lapā Pasākumu plānotāj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asākumu_plānotājs" displayName="Pasākumu_plānotājs" ref="E2:H15" totalsRowShown="0" headerRowDxfId="5" dataDxfId="4">
  <autoFilter ref="E2:H15" xr:uid="{00000000-0009-0000-0100-000003000000}"/>
  <tableColumns count="4">
    <tableColumn id="1" xr3:uid="{00000000-0010-0000-0100-000001000000}" name="DATUMS" dataCellStyle="Tabulas_datums"/>
    <tableColumn id="2" xr3:uid="{00000000-0010-0000-0100-000002000000}" name="LAIKS" dataCellStyle="Laiks"/>
    <tableColumn id="3" xr3:uid="{00000000-0010-0000-0100-000003000000}" name="APRAKSTS" dataCellStyle="Tabulas_detalizētā_informācija"/>
    <tableColumn id="4" xr3:uid="{00000000-0010-0000-0100-000004000000}" name="UNIKĀLA VĒRTĪBA (APRĒĶINĀTS)" dataDxfId="3">
      <calculatedColumnFormula>Pasākumu_plānotājs[[#This Row],[DATUMS]]&amp;"|"&amp;COUNTIF($E$3:E3,E3)</calculatedColumnFormula>
    </tableColumn>
  </tableColumns>
  <tableStyleInfo name="Laika intervāli" showFirstColumn="0" showLastColumn="0" showRowStripes="1" showColumnStripes="0"/>
  <extLst>
    <ext xmlns:x14="http://schemas.microsoft.com/office/spreadsheetml/2009/9/main" uri="{504A1905-F514-4f6f-8877-14C23A59335A}">
      <x14:table altTextSummary="Šajā tabulā tiek rādīts pasākumu datums, laiks un aprakst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Laiks" displayName="Laiks_1" ref="E2:E75" totalsRowShown="0">
  <autoFilter ref="E2:E75" xr:uid="{00000000-0009-0000-0100-000001000000}"/>
  <tableColumns count="1">
    <tableColumn id="1" xr3:uid="{00000000-0010-0000-0200-000001000000}" name="Laiks" dataDxfId="0" dataCellStyle="Laiks">
      <calculatedColumnFormula>IFERROR(IF($E2+Pieaugums&gt;BeiguLaiks,"",$E2+Pieaugums),"")</calculatedColumnFormula>
    </tableColumn>
  </tableColumns>
  <tableStyleInfo name="Laika intervāli" showFirstColumn="0" showLastColumn="0" showRowStripes="1" showColumnStripes="0"/>
  <extLst>
    <ext xmlns:x14="http://schemas.microsoft.com/office/spreadsheetml/2009/9/main" uri="{504A1905-F514-4f6f-8877-14C23A59335A}">
      <x14:table altTextSummary="Laika intervālu saraksts, kas tiek rādīts lapā Dienas grafiks"/>
    </ext>
  </extLst>
</table>
</file>

<file path=xl/theme/theme11.xml><?xml version="1.0" encoding="utf-8"?>
<a:theme xmlns:a="http://schemas.openxmlformats.org/drawingml/2006/main" name="Decatur">
  <a:themeElements>
    <a:clrScheme name="Daily Schedule">
      <a:dk1>
        <a:srgbClr val="000000"/>
      </a:dk1>
      <a:lt1>
        <a:srgbClr val="FFFFFF"/>
      </a:lt1>
      <a:dk2>
        <a:srgbClr val="2B2A25"/>
      </a:dk2>
      <a:lt2>
        <a:srgbClr val="C3C397"/>
      </a:lt2>
      <a:accent1>
        <a:srgbClr val="1792E5"/>
      </a:accent1>
      <a:accent2>
        <a:srgbClr val="E8BA35"/>
      </a:accent2>
      <a:accent3>
        <a:srgbClr val="76B335"/>
      </a:accent3>
      <a:accent4>
        <a:srgbClr val="CE4059"/>
      </a:accent4>
      <a:accent5>
        <a:srgbClr val="2DBAA9"/>
      </a:accent5>
      <a:accent6>
        <a:srgbClr val="6A4B9C"/>
      </a:accent6>
      <a:hlink>
        <a:srgbClr val="1792E5"/>
      </a:hlink>
      <a:folHlink>
        <a:srgbClr val="6A4B9C"/>
      </a:folHlink>
    </a:clrScheme>
    <a:fontScheme name="Daily Schedule">
      <a:majorFont>
        <a:latin typeface="Arial"/>
        <a:ea typeface=""/>
        <a:cs typeface=""/>
      </a:majorFont>
      <a:minorFont>
        <a:latin typeface="Calibri"/>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a:duotone>
              <a:schemeClr val="phClr">
                <a:tint val="98000"/>
              </a:schemeClr>
              <a:schemeClr val="phClr">
                <a:shade val="85000"/>
                <a:satMod val="120000"/>
              </a:schemeClr>
            </a:duotone>
          </a:blip>
          <a:tile tx="0" ty="0" sx="52000" sy="52000" flip="none" algn="tl"/>
        </a:blip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M76"/>
  <sheetViews>
    <sheetView showGridLines="0" tabSelected="1" zoomScaleNormal="100" workbookViewId="0"/>
  </sheetViews>
  <sheetFormatPr defaultRowHeight="15" x14ac:dyDescent="0.25"/>
  <cols>
    <col min="1" max="1" width="2.7109375" customWidth="1"/>
    <col min="2" max="3" width="16.7109375" customWidth="1"/>
    <col min="4" max="4" width="2.7109375" customWidth="1"/>
    <col min="5" max="5" width="12.42578125" customWidth="1"/>
    <col min="6" max="6" width="31" customWidth="1"/>
    <col min="7" max="7" width="2.7109375" customWidth="1"/>
    <col min="8" max="8" width="17.7109375" customWidth="1"/>
    <col min="9" max="9" width="12.85546875" customWidth="1"/>
    <col min="10" max="10" width="20.42578125" customWidth="1"/>
    <col min="11" max="11" width="2.7109375" customWidth="1"/>
    <col min="12" max="12" width="3.28515625" customWidth="1"/>
    <col min="13" max="13" width="50.28515625" customWidth="1"/>
    <col min="14" max="14" width="2.7109375" customWidth="1"/>
  </cols>
  <sheetData>
    <row r="1" spans="2:13" ht="39.950000000000003" customHeight="1" x14ac:dyDescent="0.25">
      <c r="B1" s="35" t="s">
        <v>0</v>
      </c>
      <c r="C1" s="35"/>
    </row>
    <row r="2" spans="2:13" ht="27.95" customHeight="1" x14ac:dyDescent="0.25">
      <c r="B2" s="41">
        <f ca="1">IFERROR(DAY(DatVērt),"")</f>
        <v>22</v>
      </c>
      <c r="C2" s="41"/>
      <c r="E2" s="13" t="s">
        <v>10</v>
      </c>
      <c r="F2" s="25" t="str">
        <f ca="1">IFERROR(UPPER(TEXT(DATE(AtskaitesGads,MēnešaNumurs,AtskaitesDiena),"MMMM D, YYYY")),"")</f>
        <v>JŪNIJS 22, 2022</v>
      </c>
      <c r="H2" s="7" t="s">
        <v>12</v>
      </c>
      <c r="I2" s="7"/>
      <c r="J2" s="7"/>
      <c r="L2" s="8" t="s">
        <v>13</v>
      </c>
      <c r="M2" s="8"/>
    </row>
    <row r="3" spans="2:13" ht="15" customHeight="1" x14ac:dyDescent="0.25">
      <c r="B3" s="41"/>
      <c r="C3" s="41"/>
      <c r="E3" s="28" t="s">
        <v>10</v>
      </c>
      <c r="F3" s="29" t="s">
        <v>11</v>
      </c>
      <c r="H3" s="18" t="str">
        <f ca="1">IFERROR(TEXT(DATEVALUE(DatVērt)+1,"dddd"),"")</f>
        <v>ceturtdiena</v>
      </c>
      <c r="I3" s="20" t="str">
        <f ca="1">IFERROR(INDEX(Pasākumu_plānotājs[],MATCH($H$6&amp;"|"&amp;ROW(A1),Pasākumu_plānotājs[UNIKĀLA VĒRTĪBA (APRĒĶINĀTS)],0),2),"")</f>
        <v/>
      </c>
      <c r="J3" s="22" t="str">
        <f ca="1">IFERROR(INDEX(Pasākumu_plānotājs[],MATCH($H$6&amp;"|"&amp;ROW(A1),Pasākumu_plānotājs[UNIKĀLA VĒRTĪBA (APRĒĶINĀTS)],0),3),"")</f>
        <v/>
      </c>
      <c r="M3" s="37" t="s">
        <v>14</v>
      </c>
    </row>
    <row r="4" spans="2:13" ht="15" customHeight="1" x14ac:dyDescent="0.25">
      <c r="B4" s="41"/>
      <c r="C4" s="41"/>
      <c r="E4" s="10">
        <f>'Laika intervāli'!E3</f>
        <v>0.25</v>
      </c>
      <c r="F4" t="str">
        <f ca="1">IFERROR(INDEX(Pasākumu_plānotājs[],MATCH(DATEVALUE(DatVērt)&amp;DienasGrafiks[[#This Row],[Laiks]],MeklētDatumuUnLaiku,0),3),"")</f>
        <v>Mošanās</v>
      </c>
      <c r="H4" s="38" t="str">
        <f ca="1">IFERROR(TEXT(DATEVALUE(DatVērt)+1,"d"),"")</f>
        <v>23</v>
      </c>
      <c r="I4" s="19">
        <f ca="1">IFERROR(INDEX(Pasākumu_plānotājs[],MATCH($H$6&amp;"|"&amp;ROW(A2),Pasākumu_plānotājs[UNIKĀLA VĒRTĪBA (APRĒĶINĀTS)],0),2),"")</f>
        <v>0.27083333333333331</v>
      </c>
      <c r="J4" s="21" t="str">
        <f ca="1">IFERROR(INDEX(Pasākumu_plānotājs[],MATCH($H$6&amp;"|"&amp;ROW(A2),Pasākumu_plānotājs[UNIKĀLA VĒRTĪBA (APRĒĶINĀTS)],0),3),"")</f>
        <v>Brokastis</v>
      </c>
      <c r="L4" s="16"/>
      <c r="M4" s="37"/>
    </row>
    <row r="5" spans="2:13" ht="15" customHeight="1" x14ac:dyDescent="0.25">
      <c r="B5" s="41"/>
      <c r="C5" s="41"/>
      <c r="E5" s="10">
        <f>'Laika intervāli'!E4</f>
        <v>0.26041666666666669</v>
      </c>
      <c r="F5" t="str">
        <f ca="1">IFERROR(INDEX(Pasākumu_plānotājs[],MATCH(DATEVALUE(DatVērt)&amp;DienasGrafiks[[#This Row],[Laiks]],MeklētDatumuUnLaiku,0),3),"")</f>
        <v/>
      </c>
      <c r="H5" s="38"/>
      <c r="I5" s="19" t="str">
        <f ca="1">IFERROR(INDEX(Pasākumu_plānotājs[],MATCH($H$6&amp;"|"&amp;ROW(A3),Pasākumu_plānotājs[UNIKĀLA VĒRTĪBA (APRĒĶINĀTS)],0),2),"")</f>
        <v/>
      </c>
      <c r="J5" s="21" t="str">
        <f ca="1">IFERROR(INDEX(Pasākumu_plānotājs[],MATCH($H$6&amp;"|"&amp;ROW(A3),Pasākumu_plānotājs[UNIKĀLA VĒRTĪBA (APRĒĶINĀTS)],0),3),"")</f>
        <v/>
      </c>
      <c r="L5" s="26"/>
      <c r="M5" s="37"/>
    </row>
    <row r="6" spans="2:13" ht="15" customHeight="1" x14ac:dyDescent="0.25">
      <c r="B6" s="41"/>
      <c r="C6" s="41"/>
      <c r="E6" s="10">
        <f>'Laika intervāli'!E5</f>
        <v>0.27083333333333337</v>
      </c>
      <c r="F6" t="str">
        <f ca="1">IFERROR(INDEX(Pasākumu_plānotājs[],MATCH(DATEVALUE(DatVērt)&amp;DienasGrafiks[[#This Row],[Laiks]],MeklētDatumuUnLaiku,0),3),"")</f>
        <v>Duša</v>
      </c>
      <c r="H6" s="3">
        <f ca="1">IFERROR(DatVērt+1,"")</f>
        <v>44735</v>
      </c>
      <c r="I6" s="19" t="str">
        <f ca="1">IFERROR(INDEX(Pasākumu_plānotājs[],MATCH($H$6&amp;"|"&amp;ROW(A4),Pasākumu_plānotājs[UNIKĀLA VĒRTĪBA (APRĒĶINĀTS)],0),2),"")</f>
        <v/>
      </c>
      <c r="J6" s="21" t="str">
        <f ca="1">IFERROR(INDEX(Pasākumu_plānotājs[],MATCH($H$6&amp;"|"&amp;ROW(A4),Pasākumu_plānotājs[UNIKĀLA VĒRTĪBA (APRĒĶINĀTS)],0),3),"")</f>
        <v/>
      </c>
      <c r="M6" s="37" t="s">
        <v>15</v>
      </c>
    </row>
    <row r="7" spans="2:13" ht="15" customHeight="1" x14ac:dyDescent="0.25">
      <c r="B7" s="36" t="str">
        <f ca="1">IFERROR(TEXT(DatVērt,"dddd"),"")</f>
        <v>trešdiena</v>
      </c>
      <c r="C7" s="36"/>
      <c r="E7" s="10">
        <f>'Laika intervāli'!E6</f>
        <v>0.28125000000000006</v>
      </c>
      <c r="F7" t="str">
        <f ca="1">IFERROR(INDEX(Pasākumu_plānotājs[],MATCH(DATEVALUE(DatVērt)&amp;DienasGrafiks[[#This Row],[Laiks]],MeklētDatumuUnLaiku,0),3),"")</f>
        <v/>
      </c>
      <c r="H7" s="1"/>
      <c r="I7" s="19" t="str">
        <f ca="1">IFERROR(INDEX(Pasākumu_plānotājs[],MATCH($H$6&amp;"|"&amp;ROW(A5),Pasākumu_plānotājs[UNIKĀLA VĒRTĪBA (APRĒĶINĀTS)],0),2),"")</f>
        <v/>
      </c>
      <c r="J7" s="21" t="str">
        <f ca="1">IFERROR(INDEX(Pasākumu_plānotājs[],MATCH($H$6&amp;"|"&amp;ROW(A5),Pasākumu_plānotājs[UNIKĀLA VĒRTĪBA (APRĒĶINĀTS)],0),3),"")</f>
        <v/>
      </c>
      <c r="L7" s="16"/>
      <c r="M7" s="32"/>
    </row>
    <row r="8" spans="2:13" ht="15" customHeight="1" x14ac:dyDescent="0.25">
      <c r="B8" s="36"/>
      <c r="C8" s="36"/>
      <c r="E8" s="10">
        <f>'Laika intervāli'!E7</f>
        <v>0.29166666666666674</v>
      </c>
      <c r="F8" t="str">
        <f ca="1">IFERROR(INDEX(Pasākumu_plānotājs[],MATCH(DATEVALUE(DatVērt)&amp;DienasGrafiks[[#This Row],[Laiks]],MeklētDatumuUnLaiku,0),3),"")</f>
        <v/>
      </c>
      <c r="H8" s="2"/>
      <c r="I8" s="19" t="str">
        <f ca="1">IFERROR(INDEX(Pasākumu_plānotājs[],MATCH($H$6&amp;"|"&amp;ROW(A6),Pasākumu_plānotājs[UNIKĀLA VĒRTĪBA (APRĒĶINĀTS)],0),2),"")</f>
        <v/>
      </c>
      <c r="J8" s="21" t="str">
        <f ca="1">IFERROR(INDEX(Pasākumu_plānotājs[],MATCH($H$6&amp;"|"&amp;ROW(A6),Pasākumu_plānotājs[UNIKĀLA VĒRTĪBA (APRĒĶINĀTS)],0),3),"")</f>
        <v/>
      </c>
      <c r="L8" s="26"/>
      <c r="M8" s="32"/>
    </row>
    <row r="9" spans="2:13" ht="15" customHeight="1" x14ac:dyDescent="0.25">
      <c r="B9" s="36"/>
      <c r="C9" s="36"/>
      <c r="E9" s="10">
        <f>'Laika intervāli'!E8</f>
        <v>0.30208333333333343</v>
      </c>
      <c r="F9" t="str">
        <f ca="1">IFERROR(INDEX(Pasākumu_plānotājs[],MATCH(DATEVALUE(DatVērt)&amp;DienasGrafiks[[#This Row],[Laiks]],MeklētDatumuUnLaiku,0),3),"")</f>
        <v/>
      </c>
      <c r="H9" s="18" t="str">
        <f ca="1">IFERROR(TEXT(DATEVALUE(DatVērt)+2,"dddd"),"")</f>
        <v>piektdiena</v>
      </c>
      <c r="I9" s="20" t="str">
        <f ca="1">IFERROR(INDEX(Pasākumu_plānotājs[],MATCH($H$12&amp;"|"&amp;ROW(A1),Pasākumu_plānotājs[UNIKĀLA VĒRTĪBA (APRĒĶINĀTS)],0),2),"")</f>
        <v/>
      </c>
      <c r="J9" s="22" t="str">
        <f ca="1">IFERROR(INDEX(Pasākumu_plānotājs[],MATCH($H$12&amp;"|"&amp;ROW(A1),Pasākumu_plānotājs[UNIKĀLA VĒRTĪBA (APRĒĶINĀTS)],0),3),"")</f>
        <v/>
      </c>
      <c r="M9" s="32"/>
    </row>
    <row r="10" spans="2:13" ht="15" customHeight="1" x14ac:dyDescent="0.25">
      <c r="E10" s="10">
        <f>'Laika intervāli'!E9</f>
        <v>0.31250000000000011</v>
      </c>
      <c r="F10" t="str">
        <f ca="1">IFERROR(INDEX(Pasākumu_plānotājs[],MATCH(DATEVALUE(DatVērt)&amp;DienasGrafiks[[#This Row],[Laiks]],MeklētDatumuUnLaiku,0),3),"")</f>
        <v>Došanās uz darbu</v>
      </c>
      <c r="H10" s="38" t="str">
        <f ca="1">IFERROR(TEXT(DATEVALUE(DatVērt)+2,"d"),"")</f>
        <v>24</v>
      </c>
      <c r="I10" s="19" t="str">
        <f ca="1">IFERROR(INDEX(Pasākumu_plānotājs[],MATCH($H$12&amp;"|"&amp;ROW(A2),Pasākumu_plānotājs[UNIKĀLA VĒRTĪBA (APRĒĶINĀTS)],0),2),"")</f>
        <v/>
      </c>
      <c r="J10" s="21" t="str">
        <f ca="1">IFERROR(INDEX(Pasākumu_plānotājs[],MATCH($H$12&amp;"|"&amp;ROW(A2),Pasākumu_plānotājs[UNIKĀLA VĒRTĪBA (APRĒĶINĀTS)],0),3),"")</f>
        <v/>
      </c>
      <c r="L10" s="16"/>
      <c r="M10" s="32"/>
    </row>
    <row r="11" spans="2:13" ht="15" customHeight="1" x14ac:dyDescent="0.25">
      <c r="B11" s="42" t="s">
        <v>1</v>
      </c>
      <c r="C11" s="42"/>
      <c r="E11" s="10">
        <f>'Laika intervāli'!E10</f>
        <v>0.3229166666666668</v>
      </c>
      <c r="F11" t="str">
        <f ca="1">IFERROR(INDEX(Pasākumu_plānotājs[],MATCH(DATEVALUE(DatVērt)&amp;DienasGrafiks[[#This Row],[Laiks]],MeklētDatumuUnLaiku,0),3),"")</f>
        <v/>
      </c>
      <c r="H11" s="39"/>
      <c r="I11" s="19" t="str">
        <f ca="1">IFERROR(INDEX(Pasākumu_plānotājs[],MATCH($H$12&amp;"|"&amp;ROW(A3),Pasākumu_plānotājs[UNIKĀLA VĒRTĪBA (APRĒĶINĀTS)],0),2),"")</f>
        <v/>
      </c>
      <c r="J11" s="21" t="str">
        <f ca="1">IFERROR(INDEX(Pasākumu_plānotājs[],MATCH($H$12&amp;"|"&amp;ROW(A3),Pasākumu_plānotājs[UNIKĀLA VĒRTĪBA (APRĒĶINĀTS)],0),3),"")</f>
        <v/>
      </c>
      <c r="L11" s="26"/>
      <c r="M11" s="32"/>
    </row>
    <row r="12" spans="2:13" ht="15" customHeight="1" x14ac:dyDescent="0.25">
      <c r="E12" s="10">
        <f>'Laika intervāli'!E11</f>
        <v>0.33333333333333348</v>
      </c>
      <c r="F12" t="str">
        <f ca="1">IFERROR(INDEX(Pasākumu_plānotājs[],MATCH(DATEVALUE(DatVērt)&amp;DienasGrafiks[[#This Row],[Laiks]],MeklētDatumuUnLaiku,0),3),"")</f>
        <v>Sākt maiņu</v>
      </c>
      <c r="H12" s="3">
        <f ca="1">IFERROR(DatVērt+2,"")</f>
        <v>44736</v>
      </c>
      <c r="I12" s="19" t="str">
        <f ca="1">IFERROR(INDEX(Pasākumu_plānotājs[],MATCH($H$12&amp;"|"&amp;ROW(A4),Pasākumu_plānotājs[UNIKĀLA VĒRTĪBA (APRĒĶINĀTS)],0),2),"")</f>
        <v/>
      </c>
      <c r="J12" s="21" t="str">
        <f ca="1">IFERROR(INDEX(Pasākumu_plānotājs[],MATCH($H$12&amp;"|"&amp;ROW(A4),Pasākumu_plānotājs[UNIKĀLA VĒRTĪBA (APRĒĶINĀTS)],0),3),"")</f>
        <v/>
      </c>
      <c r="M12" s="32"/>
    </row>
    <row r="13" spans="2:13" ht="15" customHeight="1" x14ac:dyDescent="0.25">
      <c r="B13" s="15" t="s">
        <v>2</v>
      </c>
      <c r="C13" s="14"/>
      <c r="E13" s="10">
        <f>'Laika intervāli'!E12</f>
        <v>0.34375000000000017</v>
      </c>
      <c r="F13" t="str">
        <f ca="1">IFERROR(INDEX(Pasākumu_plānotājs[],MATCH(DATEVALUE(DatVērt)&amp;DienasGrafiks[[#This Row],[Laiks]],MeklētDatumuUnLaiku,0),3),"")</f>
        <v/>
      </c>
      <c r="H13" s="1"/>
      <c r="I13" s="19" t="str">
        <f ca="1">IFERROR(INDEX(Pasākumu_plānotājs[],MATCH($H$12&amp;"|"&amp;ROW(A5),Pasākumu_plānotājs[UNIKĀLA VĒRTĪBA (APRĒĶINĀTS)],0),2),"")</f>
        <v/>
      </c>
      <c r="J13" s="21" t="str">
        <f ca="1">IFERROR(INDEX(Pasākumu_plānotājs[],MATCH($H$12&amp;"|"&amp;ROW(A5),Pasākumu_plānotājs[UNIKĀLA VĒRTĪBA (APRĒĶINĀTS)],0),3),"")</f>
        <v/>
      </c>
      <c r="L13" s="16"/>
      <c r="M13" s="32"/>
    </row>
    <row r="14" spans="2:13" ht="15" customHeight="1" x14ac:dyDescent="0.25">
      <c r="B14" s="4"/>
      <c r="E14" s="10">
        <f>'Laika intervāli'!E13</f>
        <v>0.35416666666666685</v>
      </c>
      <c r="F14" t="str">
        <f ca="1">IFERROR(INDEX(Pasākumu_plānotājs[],MATCH(DATEVALUE(DatVērt)&amp;DienasGrafiks[[#This Row],[Laiks]],MeklētDatumuUnLaiku,0),3),"")</f>
        <v/>
      </c>
      <c r="H14" s="2"/>
      <c r="I14" s="19" t="str">
        <f ca="1">IFERROR(INDEX(Pasākumu_plānotājs[],MATCH($H$12&amp;"|"&amp;ROW(A6),Pasākumu_plānotājs[UNIKĀLA VĒRTĪBA (APRĒĶINĀTS)],0),2),"")</f>
        <v/>
      </c>
      <c r="J14" s="21" t="str">
        <f ca="1">IFERROR(INDEX(Pasākumu_plānotājs[],MATCH($H$12&amp;"|"&amp;ROW(A6),Pasākumu_plānotājs[UNIKĀLA VĒRTĪBA (APRĒĶINĀTS)],0),3),"")</f>
        <v/>
      </c>
      <c r="L14" s="26"/>
      <c r="M14" s="32"/>
    </row>
    <row r="15" spans="2:13" ht="15" customHeight="1" x14ac:dyDescent="0.25">
      <c r="B15" s="15" t="s">
        <v>3</v>
      </c>
      <c r="C15" s="14"/>
      <c r="E15" s="10">
        <f>'Laika intervāli'!E14</f>
        <v>0.36458333333333354</v>
      </c>
      <c r="F15" t="str">
        <f ca="1">IFERROR(INDEX(Pasākumu_plānotājs[],MATCH(DATEVALUE(DatVērt)&amp;DienasGrafiks[[#This Row],[Laiks]],MeklētDatumuUnLaiku,0),3),"")</f>
        <v/>
      </c>
      <c r="H15" s="18" t="str">
        <f ca="1">IFERROR(TEXT(DATEVALUE(DatVērt)+3,"dddd"),"")</f>
        <v>sestdiena</v>
      </c>
      <c r="I15" s="20" t="str">
        <f ca="1">IFERROR(INDEX(Pasākumu_plānotājs[],MATCH($H$18&amp;"|"&amp;ROW(A1),Pasākumu_plānotājs[UNIKĀLA VĒRTĪBA (APRĒĶINĀTS)],0),2),"")</f>
        <v/>
      </c>
      <c r="J15" s="22" t="str">
        <f ca="1">IFERROR(INDEX(Pasākumu_plānotājs[],MATCH($H$18&amp;"|"&amp;ROW(A1),Pasākumu_plānotājs[UNIKĀLA VĒRTĪBA (APRĒĶINĀTS)],0),3),"")</f>
        <v/>
      </c>
      <c r="M15" s="32"/>
    </row>
    <row r="16" spans="2:13" ht="15" customHeight="1" x14ac:dyDescent="0.25">
      <c r="B16" s="4"/>
      <c r="E16" s="10">
        <f>'Laika intervāli'!E15</f>
        <v>0.37500000000000022</v>
      </c>
      <c r="F16" t="str">
        <f ca="1">IFERROR(INDEX(Pasākumu_plānotājs[],MATCH(DATEVALUE(DatVērt)&amp;DienasGrafiks[[#This Row],[Laiks]],MeklētDatumuUnLaiku,0),3),"")</f>
        <v/>
      </c>
      <c r="H16" s="38" t="str">
        <f ca="1">IFERROR(TEXT(DATEVALUE(DatVērt)+3,"d"),"")</f>
        <v>25</v>
      </c>
      <c r="I16" s="19" t="str">
        <f ca="1">IFERROR(INDEX(Pasākumu_plānotājs[],MATCH($H$18&amp;"|"&amp;ROW(A2),Pasākumu_plānotājs[UNIKĀLA VĒRTĪBA (APRĒĶINĀTS)],0),2),"")</f>
        <v/>
      </c>
      <c r="J16" s="21" t="str">
        <f ca="1">IFERROR(INDEX(Pasākumu_plānotājs[],MATCH($H$18&amp;"|"&amp;ROW(A2),Pasākumu_plānotājs[UNIKĀLA VĒRTĪBA (APRĒĶINĀTS)],0),3),"")</f>
        <v/>
      </c>
      <c r="L16" s="16"/>
      <c r="M16" s="32"/>
    </row>
    <row r="17" spans="2:13" ht="15" customHeight="1" x14ac:dyDescent="0.25">
      <c r="B17" s="15" t="s">
        <v>4</v>
      </c>
      <c r="C17" s="14"/>
      <c r="E17" s="10">
        <f>'Laika intervāli'!E16</f>
        <v>0.38541666666666691</v>
      </c>
      <c r="F17" t="str">
        <f ca="1">IFERROR(INDEX(Pasākumu_plānotājs[],MATCH(DATEVALUE(DatVērt)&amp;DienasGrafiks[[#This Row],[Laiks]],MeklētDatumuUnLaiku,0),3),"")</f>
        <v/>
      </c>
      <c r="H17" s="39"/>
      <c r="I17" s="19" t="str">
        <f ca="1">IFERROR(INDEX(Pasākumu_plānotājs[],MATCH($H$18&amp;"|"&amp;ROW(A3),Pasākumu_plānotājs[UNIKĀLA VĒRTĪBA (APRĒĶINĀTS)],0),2),"")</f>
        <v/>
      </c>
      <c r="J17" s="21" t="str">
        <f ca="1">IFERROR(INDEX(Pasākumu_plānotājs[],MATCH($H$18&amp;"|"&amp;ROW(A3),Pasākumu_plānotājs[UNIKĀLA VĒRTĪBA (APRĒĶINĀTS)],0),3),"")</f>
        <v/>
      </c>
      <c r="L17" s="26"/>
      <c r="M17" s="32"/>
    </row>
    <row r="18" spans="2:13" ht="15" customHeight="1" x14ac:dyDescent="0.25">
      <c r="E18" s="10">
        <f>'Laika intervāli'!E17</f>
        <v>0.39583333333333359</v>
      </c>
      <c r="F18" t="str">
        <f ca="1">IFERROR(INDEX(Pasākumu_plānotājs[],MATCH(DATEVALUE(DatVērt)&amp;DienasGrafiks[[#This Row],[Laiks]],MeklētDatumuUnLaiku,0),3),"")</f>
        <v/>
      </c>
      <c r="H18" s="3">
        <f ca="1">IFERROR(DatVērt+3,"")</f>
        <v>44737</v>
      </c>
      <c r="I18" s="19" t="str">
        <f ca="1">IFERROR(INDEX(Pasākumu_plānotājs[],MATCH($H$18&amp;"|"&amp;ROW(A4),Pasākumu_plānotājs[UNIKĀLA VĒRTĪBA (APRĒĶINĀTS)],0),2),"")</f>
        <v/>
      </c>
      <c r="J18" s="21" t="str">
        <f ca="1">IFERROR(INDEX(Pasākumu_plānotājs[],MATCH($H$18&amp;"|"&amp;ROW(A4),Pasākumu_plānotājs[UNIKĀLA VĒRTĪBA (APRĒĶINĀTS)],0),3),"")</f>
        <v/>
      </c>
      <c r="M18" s="32"/>
    </row>
    <row r="19" spans="2:13" ht="15" customHeight="1" x14ac:dyDescent="0.25">
      <c r="B19" s="42" t="s">
        <v>5</v>
      </c>
      <c r="C19" s="42"/>
      <c r="E19" s="10">
        <f>'Laika intervāli'!E18</f>
        <v>0.40625000000000028</v>
      </c>
      <c r="F19" t="str">
        <f ca="1">IFERROR(INDEX(Pasākumu_plānotājs[],MATCH(DATEVALUE(DatVērt)&amp;DienasGrafiks[[#This Row],[Laiks]],MeklētDatumuUnLaiku,0),3),"")</f>
        <v/>
      </c>
      <c r="H19" s="1"/>
      <c r="I19" s="19" t="str">
        <f ca="1">IFERROR(INDEX(Pasākumu_plānotājs[],MATCH($H$18&amp;"|"&amp;ROW(A5),Pasākumu_plānotājs[UNIKĀLA VĒRTĪBA (APRĒĶINĀTS)],0),2),"")</f>
        <v/>
      </c>
      <c r="J19" s="21" t="str">
        <f ca="1">IFERROR(INDEX(Pasākumu_plānotājs[],MATCH($H$18&amp;"|"&amp;ROW(A5),Pasākumu_plānotājs[UNIKĀLA VĒRTĪBA (APRĒĶINĀTS)],0),3),"")</f>
        <v/>
      </c>
      <c r="L19" s="16"/>
      <c r="M19" s="32"/>
    </row>
    <row r="20" spans="2:13" ht="15" customHeight="1" x14ac:dyDescent="0.25">
      <c r="E20" s="10">
        <f>'Laika intervāli'!E19</f>
        <v>0.41666666666666696</v>
      </c>
      <c r="F20" t="str">
        <f ca="1">IFERROR(INDEX(Pasākumu_plānotājs[],MATCH(DATEVALUE(DatVērt)&amp;DienasGrafiks[[#This Row],[Laiks]],MeklētDatumuUnLaiku,0),3),"")</f>
        <v>Pārtraukums</v>
      </c>
      <c r="H20" s="2"/>
      <c r="I20" s="19" t="str">
        <f ca="1">IFERROR(INDEX(Pasākumu_plānotājs[],MATCH($H$18&amp;"|"&amp;ROW(A6),Pasākumu_plānotājs[UNIKĀLA VĒRTĪBA (APRĒĶINĀTS)],0),2),"")</f>
        <v/>
      </c>
      <c r="J20" s="21" t="str">
        <f ca="1">IFERROR(INDEX(Pasākumu_plānotājs[],MATCH($H$18&amp;"|"&amp;ROW(A6),Pasākumu_plānotājs[UNIKĀLA VĒRTĪBA (APRĒĶINĀTS)],0),3),"")</f>
        <v/>
      </c>
      <c r="L20" s="26"/>
      <c r="M20" s="32"/>
    </row>
    <row r="21" spans="2:13" ht="15" customHeight="1" x14ac:dyDescent="0.25">
      <c r="B21" s="27" t="s">
        <v>6</v>
      </c>
      <c r="E21" s="10">
        <f>'Laika intervāli'!E20</f>
        <v>0.42708333333333365</v>
      </c>
      <c r="F21" t="str">
        <f ca="1">IFERROR(INDEX(Pasākumu_plānotājs[],MATCH(DATEVALUE(DatVērt)&amp;DienasGrafiks[[#This Row],[Laiks]],MeklētDatumuUnLaiku,0),3),"")</f>
        <v/>
      </c>
      <c r="H21" s="18" t="str">
        <f ca="1">IFERROR(TEXT(DATEVALUE(DatVērt)+4,"dddd"),"")</f>
        <v>svētdiena</v>
      </c>
      <c r="I21" s="20" t="str">
        <f ca="1">IFERROR(INDEX(Pasākumu_plānotājs[],MATCH($H$24&amp;"|"&amp;ROW(A1),Pasākumu_plānotājs[UNIKĀLA VĒRTĪBA (APRĒĶINĀTS)],0),2),"")</f>
        <v/>
      </c>
      <c r="J21" s="22" t="str">
        <f ca="1">IFERROR(INDEX(Pasākumu_plānotājs[],MATCH($H$24&amp;"|"&amp;ROW(A1),Pasākumu_plānotājs[UNIKĀLA VĒRTĪBA (APRĒĶINĀTS)],0),3),"")</f>
        <v/>
      </c>
      <c r="M21" s="32"/>
    </row>
    <row r="22" spans="2:13" ht="15" customHeight="1" x14ac:dyDescent="0.25">
      <c r="E22" s="10">
        <f>'Laika intervāli'!E21</f>
        <v>0.43750000000000033</v>
      </c>
      <c r="F22" t="str">
        <f ca="1">IFERROR(INDEX(Pasākumu_plānotājs[],MATCH(DATEVALUE(DatVērt)&amp;DienasGrafiks[[#This Row],[Laiks]],MeklētDatumuUnLaiku,0),3),"")</f>
        <v/>
      </c>
      <c r="H22" s="38" t="str">
        <f ca="1">IFERROR(TEXT(DATEVALUE(DatVērt)+4,"d"),"")</f>
        <v>26</v>
      </c>
      <c r="I22" s="19" t="str">
        <f ca="1">IFERROR(INDEX(Pasākumu_plānotājs[],MATCH($H$24&amp;"|"&amp;ROW(A2),Pasākumu_plānotājs[UNIKĀLA VĒRTĪBA (APRĒĶINĀTS)],0),2),"")</f>
        <v/>
      </c>
      <c r="J22" s="21" t="str">
        <f ca="1">IFERROR(INDEX(Pasākumu_plānotājs[],MATCH($H$24&amp;"|"&amp;ROW(A2),Pasākumu_plānotājs[UNIKĀLA VĒRTĪBA (APRĒĶINĀTS)],0),3),"")</f>
        <v/>
      </c>
      <c r="L22" s="16"/>
      <c r="M22" s="32"/>
    </row>
    <row r="23" spans="2:13" ht="15" customHeight="1" x14ac:dyDescent="0.25">
      <c r="B23" s="27" t="s">
        <v>7</v>
      </c>
      <c r="E23" s="10">
        <f>'Laika intervāli'!E22</f>
        <v>0.44791666666666702</v>
      </c>
      <c r="F23" t="str">
        <f ca="1">IFERROR(INDEX(Pasākumu_plānotājs[],MATCH(DATEVALUE(DatVērt)&amp;DienasGrafiks[[#This Row],[Laiks]],MeklētDatumuUnLaiku,0),3),"")</f>
        <v/>
      </c>
      <c r="H23" s="39"/>
      <c r="I23" s="19" t="str">
        <f ca="1">IFERROR(INDEX(Pasākumu_plānotājs[],MATCH($H$24&amp;"|"&amp;ROW(A3),Pasākumu_plānotājs[UNIKĀLA VĒRTĪBA (APRĒĶINĀTS)],0),2),"")</f>
        <v/>
      </c>
      <c r="J23" s="21" t="str">
        <f ca="1">IFERROR(INDEX(Pasākumu_plānotājs[],MATCH($H$24&amp;"|"&amp;ROW(A3),Pasākumu_plānotājs[UNIKĀLA VĒRTĪBA (APRĒĶINĀTS)],0),3),"")</f>
        <v/>
      </c>
      <c r="L23" s="26"/>
      <c r="M23" s="32"/>
    </row>
    <row r="24" spans="2:13" ht="15" customHeight="1" x14ac:dyDescent="0.25">
      <c r="E24" s="10">
        <f>'Laika intervāli'!E23</f>
        <v>0.4583333333333337</v>
      </c>
      <c r="F24" t="str">
        <f ca="1">IFERROR(INDEX(Pasākumu_plānotājs[],MATCH(DATEVALUE(DatVērt)&amp;DienasGrafiks[[#This Row],[Laiks]],MeklētDatumuUnLaiku,0),3),"")</f>
        <v/>
      </c>
      <c r="H24" s="3">
        <f ca="1">IFERROR(DatVērt+4,"")</f>
        <v>44738</v>
      </c>
      <c r="I24" s="19" t="str">
        <f ca="1">IFERROR(INDEX(Pasākumu_plānotājs[],MATCH($H$24&amp;"|"&amp;ROW(A4),Pasākumu_plānotājs[UNIKĀLA VĒRTĪBA (APRĒĶINĀTS)],0),2),"")</f>
        <v/>
      </c>
      <c r="J24" s="21" t="str">
        <f ca="1">IFERROR(INDEX(Pasākumu_plānotājs[],MATCH($H$24&amp;"|"&amp;ROW(A4),Pasākumu_plānotājs[UNIKĀLA VĒRTĪBA (APRĒĶINĀTS)],0),3),"")</f>
        <v/>
      </c>
      <c r="M24" s="32"/>
    </row>
    <row r="25" spans="2:13" ht="15" customHeight="1" x14ac:dyDescent="0.25">
      <c r="B25" s="33" t="s">
        <v>8</v>
      </c>
      <c r="C25" s="34"/>
      <c r="E25" s="10">
        <f>'Laika intervāli'!E24</f>
        <v>0.46875000000000039</v>
      </c>
      <c r="F25" t="str">
        <f ca="1">IFERROR(INDEX(Pasākumu_plānotājs[],MATCH(DATEVALUE(DatVērt)&amp;DienasGrafiks[[#This Row],[Laiks]],MeklētDatumuUnLaiku,0),3),"")</f>
        <v/>
      </c>
      <c r="H25" s="2"/>
      <c r="I25" s="19" t="str">
        <f ca="1">IFERROR(INDEX(Pasākumu_plānotājs[],MATCH($H$24&amp;"|"&amp;ROW(A5),Pasākumu_plānotājs[UNIKĀLA VĒRTĪBA (APRĒĶINĀTS)],0),2),"")</f>
        <v/>
      </c>
      <c r="J25" s="21" t="str">
        <f ca="1">IFERROR(INDEX(Pasākumu_plānotājs[],MATCH($H$24&amp;"|"&amp;ROW(A5),Pasākumu_plānotājs[UNIKĀLA VĒRTĪBA (APRĒĶINĀTS)],0),3),"")</f>
        <v/>
      </c>
      <c r="L25" s="16"/>
      <c r="M25" s="32"/>
    </row>
    <row r="26" spans="2:13" ht="15" customHeight="1" x14ac:dyDescent="0.25">
      <c r="B26" s="40" t="s">
        <v>9</v>
      </c>
      <c r="C26" s="40"/>
      <c r="E26" s="10">
        <f>'Laika intervāli'!E25</f>
        <v>0.47916666666666707</v>
      </c>
      <c r="F26" t="str">
        <f ca="1">IFERROR(INDEX(Pasākumu_plānotājs[],MATCH(DATEVALUE(DatVērt)&amp;DienasGrafiks[[#This Row],[Laiks]],MeklētDatumuUnLaiku,0),3),"")</f>
        <v/>
      </c>
      <c r="H26" s="18" t="str">
        <f ca="1">IFERROR(TEXT(DATEVALUE(DatVērt)+5,"dddd"),"")</f>
        <v>pirmdiena</v>
      </c>
      <c r="I26" s="20" t="str">
        <f ca="1">IFERROR(INDEX(Pasākumu_plānotājs[],MATCH($H$29&amp;"|"&amp;ROW(A1),Pasākumu_plānotājs[UNIKĀLA VĒRTĪBA (APRĒĶINĀTS)],0),2),"")</f>
        <v/>
      </c>
      <c r="J26" s="22" t="str">
        <f ca="1">IFERROR(INDEX(Pasākumu_plānotājs[],MATCH($H$29&amp;"|"&amp;ROW(A1),Pasākumu_plānotājs[UNIKĀLA VĒRTĪBA (APRĒĶINĀTS)],0),3),"")</f>
        <v/>
      </c>
      <c r="L26" s="26"/>
      <c r="M26" s="32"/>
    </row>
    <row r="27" spans="2:13" ht="15" customHeight="1" x14ac:dyDescent="0.25">
      <c r="E27" s="10">
        <f>'Laika intervāli'!E26</f>
        <v>0.48958333333333376</v>
      </c>
      <c r="F27" t="str">
        <f ca="1">IFERROR(INDEX(Pasākumu_plānotājs[],MATCH(DATEVALUE(DatVērt)&amp;DienasGrafiks[[#This Row],[Laiks]],MeklētDatumuUnLaiku,0),3),"")</f>
        <v/>
      </c>
      <c r="H27" s="38" t="str">
        <f ca="1">IFERROR(TEXT(DATEVALUE(DatVērt)+5,"d"),"")</f>
        <v>27</v>
      </c>
      <c r="I27" s="19" t="str">
        <f ca="1">IFERROR(INDEX(Pasākumu_plānotājs[],MATCH($H$29&amp;"|"&amp;ROW(A2),Pasākumu_plānotājs[UNIKĀLA VĒRTĪBA (APRĒĶINĀTS)],0),2),"")</f>
        <v/>
      </c>
      <c r="J27" s="21" t="str">
        <f ca="1">IFERROR(INDEX(Pasākumu_plānotājs[],MATCH($H$29&amp;"|"&amp;ROW(A2),Pasākumu_plānotājs[UNIKĀLA VĒRTĪBA (APRĒĶINĀTS)],0),3),"")</f>
        <v/>
      </c>
      <c r="M27" s="32"/>
    </row>
    <row r="28" spans="2:13" ht="15" customHeight="1" x14ac:dyDescent="0.25">
      <c r="E28" s="10">
        <f>'Laika intervāli'!E27</f>
        <v>0.50000000000000044</v>
      </c>
      <c r="F28" t="str">
        <f ca="1">IFERROR(INDEX(Pasākumu_plānotājs[],MATCH(DATEVALUE(DatVērt)&amp;DienasGrafiks[[#This Row],[Laiks]],MeklētDatumuUnLaiku,0),3),"")</f>
        <v>Pusdienas</v>
      </c>
      <c r="H28" s="39"/>
      <c r="I28" s="19" t="str">
        <f ca="1">IFERROR(INDEX(Pasākumu_plānotājs[],MATCH($H$29&amp;"|"&amp;ROW(A3),Pasākumu_plānotājs[UNIKĀLA VĒRTĪBA (APRĒĶINĀTS)],0),2),"")</f>
        <v/>
      </c>
      <c r="J28" s="21" t="str">
        <f ca="1">IFERROR(INDEX(Pasākumu_plānotājs[],MATCH($H$29&amp;"|"&amp;ROW(A3),Pasākumu_plānotājs[UNIKĀLA VĒRTĪBA (APRĒĶINĀTS)],0),3),"")</f>
        <v/>
      </c>
      <c r="L28" s="16"/>
      <c r="M28" s="32"/>
    </row>
    <row r="29" spans="2:13" ht="15" customHeight="1" x14ac:dyDescent="0.25">
      <c r="E29" s="10">
        <f>'Laika intervāli'!E28</f>
        <v>0.51041666666666707</v>
      </c>
      <c r="F29" t="str">
        <f ca="1">IFERROR(INDEX(Pasākumu_plānotājs[],MATCH(DATEVALUE(DatVērt)&amp;DienasGrafiks[[#This Row],[Laiks]],MeklētDatumuUnLaiku,0),3),"")</f>
        <v/>
      </c>
      <c r="H29" s="3">
        <f ca="1">IFERROR(DatVērt+5,"")</f>
        <v>44739</v>
      </c>
      <c r="I29" s="19" t="str">
        <f ca="1">IFERROR(INDEX(Pasākumu_plānotājs[],MATCH($H$29&amp;"|"&amp;ROW(A4),Pasākumu_plānotājs[UNIKĀLA VĒRTĪBA (APRĒĶINĀTS)],0),2),"")</f>
        <v/>
      </c>
      <c r="J29" s="21" t="str">
        <f ca="1">IFERROR(INDEX(Pasākumu_plānotājs[],MATCH($H$29&amp;"|"&amp;ROW(A4),Pasākumu_plānotājs[UNIKĀLA VĒRTĪBA (APRĒĶINĀTS)],0),3),"")</f>
        <v/>
      </c>
      <c r="L29" s="26"/>
      <c r="M29" s="32"/>
    </row>
    <row r="30" spans="2:13" ht="15" customHeight="1" x14ac:dyDescent="0.25">
      <c r="E30" s="10">
        <f>'Laika intervāli'!E29</f>
        <v>0.5208333333333337</v>
      </c>
      <c r="F30" t="str">
        <f ca="1">IFERROR(INDEX(Pasākumu_plānotājs[],MATCH(DATEVALUE(DatVērt)&amp;DienasGrafiks[[#This Row],[Laiks]],MeklētDatumuUnLaiku,0),3),"")</f>
        <v/>
      </c>
      <c r="H30" s="2"/>
      <c r="I30" s="19" t="str">
        <f ca="1">IFERROR(INDEX(Pasākumu_plānotājs[],MATCH($H$29&amp;"|"&amp;ROW(A5),Pasākumu_plānotājs[UNIKĀLA VĒRTĪBA (APRĒĶINĀTS)],0),2),"")</f>
        <v/>
      </c>
      <c r="J30" s="21" t="str">
        <f ca="1">IFERROR(INDEX(Pasākumu_plānotājs[],MATCH($H$29&amp;"|"&amp;ROW(A5),Pasākumu_plānotājs[UNIKĀLA VĒRTĪBA (APRĒĶINĀTS)],0),3),"")</f>
        <v/>
      </c>
      <c r="M30" s="32"/>
    </row>
    <row r="31" spans="2:13" ht="15" customHeight="1" x14ac:dyDescent="0.25">
      <c r="E31" s="10">
        <f>'Laika intervāli'!E30</f>
        <v>0.53125000000000033</v>
      </c>
      <c r="F31" t="str">
        <f ca="1">IFERROR(INDEX(Pasākumu_plānotājs[],MATCH(DATEVALUE(DatVērt)&amp;DienasGrafiks[[#This Row],[Laiks]],MeklētDatumuUnLaiku,0),3),"")</f>
        <v/>
      </c>
      <c r="H31" s="18" t="str">
        <f ca="1">IFERROR(TEXT(DATEVALUE(DatVērt)+6,"dddd"),"")</f>
        <v>otrdiena</v>
      </c>
      <c r="I31" s="20" t="str">
        <f ca="1">IFERROR(INDEX(Pasākumu_plānotājs[],MATCH($H$34&amp;"|"&amp;ROW(A1),Pasākumu_plānotājs[UNIKĀLA VĒRTĪBA (APRĒĶINĀTS)],0),2),"")</f>
        <v/>
      </c>
      <c r="J31" s="22" t="str">
        <f ca="1">IFERROR(INDEX(Pasākumu_plānotājs[],MATCH($H$34&amp;"|"&amp;ROW(A1),Pasākumu_plānotājs[UNIKĀLA VĒRTĪBA (APRĒĶINĀTS)],0),3),"")</f>
        <v/>
      </c>
      <c r="L31" s="16"/>
      <c r="M31" s="32"/>
    </row>
    <row r="32" spans="2:13" ht="15" customHeight="1" x14ac:dyDescent="0.25">
      <c r="E32" s="10">
        <f>'Laika intervāli'!E31</f>
        <v>0.54166666666666696</v>
      </c>
      <c r="F32" t="str">
        <f ca="1">IFERROR(INDEX(Pasākumu_plānotājs[],MATCH(DATEVALUE(DatVērt)&amp;DienasGrafiks[[#This Row],[Laiks]],MeklētDatumuUnLaiku,0),3),"")</f>
        <v/>
      </c>
      <c r="H32" s="38" t="str">
        <f ca="1">IFERROR(TEXT(DATEVALUE(DatVērt)+6,"d"),"")</f>
        <v>28</v>
      </c>
      <c r="I32" s="19" t="str">
        <f ca="1">IFERROR(INDEX(Pasākumu_plānotājs[],MATCH($H$34&amp;"|"&amp;ROW(A2),Pasākumu_plānotājs[UNIKĀLA VĒRTĪBA (APRĒĶINĀTS)],0),2),"")</f>
        <v/>
      </c>
      <c r="J32" s="21" t="str">
        <f ca="1">IFERROR(INDEX(Pasākumu_plānotājs[],MATCH($H$34&amp;"|"&amp;ROW(A2),Pasākumu_plānotājs[UNIKĀLA VĒRTĪBA (APRĒĶINĀTS)],0),3),"")</f>
        <v/>
      </c>
      <c r="L32" s="26"/>
      <c r="M32" s="32"/>
    </row>
    <row r="33" spans="5:13" ht="15" customHeight="1" x14ac:dyDescent="0.25">
      <c r="E33" s="10">
        <f>'Laika intervāli'!E32</f>
        <v>0.55208333333333359</v>
      </c>
      <c r="F33" t="str">
        <f ca="1">IFERROR(INDEX(Pasākumu_plānotājs[],MATCH(DATEVALUE(DatVērt)&amp;DienasGrafiks[[#This Row],[Laiks]],MeklētDatumuUnLaiku,0),3),"")</f>
        <v/>
      </c>
      <c r="H33" s="39"/>
      <c r="I33" s="19" t="str">
        <f ca="1">IFERROR(INDEX(Pasākumu_plānotājs[],MATCH($H$34&amp;"|"&amp;ROW(A3),Pasākumu_plānotājs[UNIKĀLA VĒRTĪBA (APRĒĶINĀTS)],0),2),"")</f>
        <v/>
      </c>
      <c r="J33" s="21" t="str">
        <f ca="1">IFERROR(INDEX(Pasākumu_plānotājs[],MATCH($H$34&amp;"|"&amp;ROW(A3),Pasākumu_plānotājs[UNIKĀLA VĒRTĪBA (APRĒĶINĀTS)],0),3),"")</f>
        <v/>
      </c>
      <c r="M33" s="32"/>
    </row>
    <row r="34" spans="5:13" ht="15" customHeight="1" x14ac:dyDescent="0.25">
      <c r="E34" s="10">
        <f>'Laika intervāli'!E33</f>
        <v>0.56250000000000022</v>
      </c>
      <c r="F34" t="str">
        <f ca="1">IFERROR(INDEX(Pasākumu_plānotājs[],MATCH(DATEVALUE(DatVērt)&amp;DienasGrafiks[[#This Row],[Laiks]],MeklētDatumuUnLaiku,0),3),"")</f>
        <v>Uzņēmuma zvans</v>
      </c>
      <c r="H34" s="3">
        <f ca="1">IFERROR(DatVērt+6,"")</f>
        <v>44740</v>
      </c>
      <c r="I34" s="19" t="str">
        <f ca="1">IFERROR(INDEX(Pasākumu_plānotājs[],MATCH($H$34&amp;"|"&amp;ROW(A4),Pasākumu_plānotājs[UNIKĀLA VĒRTĪBA (APRĒĶINĀTS)],0),2),"")</f>
        <v/>
      </c>
      <c r="J34" s="21" t="str">
        <f ca="1">IFERROR(INDEX(Pasākumu_plānotājs[],MATCH($H$34&amp;"|"&amp;ROW(A4),Pasākumu_plānotājs[UNIKĀLA VĒRTĪBA (APRĒĶINĀTS)],0),3),"")</f>
        <v/>
      </c>
      <c r="L34" s="16"/>
      <c r="M34" s="32"/>
    </row>
    <row r="35" spans="5:13" ht="15" customHeight="1" x14ac:dyDescent="0.25">
      <c r="E35" s="10">
        <f>'Laika intervāli'!E34</f>
        <v>0.57291666666666685</v>
      </c>
      <c r="F35" t="str">
        <f ca="1">IFERROR(INDEX(Pasākumu_plānotājs[],MATCH(DATEVALUE(DatVērt)&amp;DienasGrafiks[[#This Row],[Laiks]],MeklētDatumuUnLaiku,0),3),"")</f>
        <v/>
      </c>
      <c r="H35" s="2"/>
      <c r="I35" s="31" t="str">
        <f ca="1">IFERROR(INDEX(Pasākumu_plānotājs[],MATCH($H$34&amp;"|"&amp;ROW(A5),Pasākumu_plānotājs[UNIKĀLA VĒRTĪBA (APRĒĶINĀTS)],0),2),"")</f>
        <v/>
      </c>
      <c r="J35" s="23" t="str">
        <f ca="1">IFERROR(INDEX(Pasākumu_plānotājs[],MATCH($H$34&amp;"|"&amp;ROW(A5),Pasākumu_plānotājs[UNIKĀLA VĒRTĪBA (APRĒĶINĀTS)],0),3),"")</f>
        <v/>
      </c>
      <c r="L35" s="26"/>
      <c r="M35" s="32"/>
    </row>
    <row r="36" spans="5:13" x14ac:dyDescent="0.25">
      <c r="E36" s="10">
        <f>'Laika intervāli'!E35</f>
        <v>0.58333333333333348</v>
      </c>
      <c r="F36" t="str">
        <f ca="1">IFERROR(INDEX(Pasākumu_plānotājs[],MATCH(DATEVALUE(DatVērt)&amp;DienasGrafiks[[#This Row],[Laiks]],MeklētDatumuUnLaiku,0),3),"")</f>
        <v/>
      </c>
    </row>
    <row r="37" spans="5:13" x14ac:dyDescent="0.25">
      <c r="E37" s="10">
        <f>'Laika intervāli'!E36</f>
        <v>0.59375000000000011</v>
      </c>
      <c r="F37" t="str">
        <f ca="1">IFERROR(INDEX(Pasākumu_plānotājs[],MATCH(DATEVALUE(DatVērt)&amp;DienasGrafiks[[#This Row],[Laiks]],MeklētDatumuUnLaiku,0),3),"")</f>
        <v/>
      </c>
    </row>
    <row r="38" spans="5:13" x14ac:dyDescent="0.25">
      <c r="E38" s="10">
        <f>'Laika intervāli'!E37</f>
        <v>0.60416666666666674</v>
      </c>
      <c r="F38" t="str">
        <f ca="1">IFERROR(INDEX(Pasākumu_plānotājs[],MATCH(DATEVALUE(DatVērt)&amp;DienasGrafiks[[#This Row],[Laiks]],MeklētDatumuUnLaiku,0),3),"")</f>
        <v/>
      </c>
    </row>
    <row r="39" spans="5:13" x14ac:dyDescent="0.25">
      <c r="E39" s="10">
        <f>'Laika intervāli'!E38</f>
        <v>0.61458333333333337</v>
      </c>
      <c r="F39" t="str">
        <f ca="1">IFERROR(INDEX(Pasākumu_plānotājs[],MATCH(DATEVALUE(DatVērt)&amp;DienasGrafiks[[#This Row],[Laiks]],MeklētDatumuUnLaiku,0),3),"")</f>
        <v/>
      </c>
    </row>
    <row r="40" spans="5:13" x14ac:dyDescent="0.25">
      <c r="E40" s="10">
        <f>'Laika intervāli'!E39</f>
        <v>0.625</v>
      </c>
      <c r="F40" t="str">
        <f ca="1">IFERROR(INDEX(Pasākumu_plānotājs[],MATCH(DATEVALUE(DatVērt)&amp;DienasGrafiks[[#This Row],[Laiks]],MeklētDatumuUnLaiku,0),3),"")</f>
        <v>Pārtraukums</v>
      </c>
    </row>
    <row r="41" spans="5:13" x14ac:dyDescent="0.25">
      <c r="E41" s="10">
        <f>'Laika intervāli'!E40</f>
        <v>0.63541666666666663</v>
      </c>
      <c r="F41" t="str">
        <f ca="1">IFERROR(INDEX(Pasākumu_plānotājs[],MATCH(DATEVALUE(DatVērt)&amp;DienasGrafiks[[#This Row],[Laiks]],MeklētDatumuUnLaiku,0),3),"")</f>
        <v/>
      </c>
    </row>
    <row r="42" spans="5:13" x14ac:dyDescent="0.25">
      <c r="E42" s="10">
        <f>'Laika intervāli'!E41</f>
        <v>0.64583333333333326</v>
      </c>
      <c r="F42" t="str">
        <f ca="1">IFERROR(INDEX(Pasākumu_plānotājs[],MATCH(DATEVALUE(DatVērt)&amp;DienasGrafiks[[#This Row],[Laiks]],MeklētDatumuUnLaiku,0),3),"")</f>
        <v/>
      </c>
    </row>
    <row r="43" spans="5:13" x14ac:dyDescent="0.25">
      <c r="E43" s="10">
        <f>'Laika intervāli'!E42</f>
        <v>0.65624999999999989</v>
      </c>
      <c r="F43" t="str">
        <f ca="1">IFERROR(INDEX(Pasākumu_plānotājs[],MATCH(DATEVALUE(DatVērt)&amp;DienasGrafiks[[#This Row],[Laiks]],MeklētDatumuUnLaiku,0),3),"")</f>
        <v/>
      </c>
    </row>
    <row r="44" spans="5:13" x14ac:dyDescent="0.25">
      <c r="E44" s="10">
        <f>'Laika intervāli'!E43</f>
        <v>0.66666666666666652</v>
      </c>
      <c r="F44" t="str">
        <f ca="1">IFERROR(INDEX(Pasākumu_plānotājs[],MATCH(DATEVALUE(DatVērt)&amp;DienasGrafiks[[#This Row],[Laiks]],MeklētDatumuUnLaiku,0),3),"")</f>
        <v/>
      </c>
    </row>
    <row r="45" spans="5:13" x14ac:dyDescent="0.25">
      <c r="E45" s="10">
        <f>'Laika intervāli'!E44</f>
        <v>0.67708333333333315</v>
      </c>
      <c r="F45" t="str">
        <f ca="1">IFERROR(INDEX(Pasākumu_plānotājs[],MATCH(DATEVALUE(DatVērt)&amp;DienasGrafiks[[#This Row],[Laiks]],MeklētDatumuUnLaiku,0),3),"")</f>
        <v/>
      </c>
    </row>
    <row r="46" spans="5:13" x14ac:dyDescent="0.25">
      <c r="E46" s="10">
        <f>'Laika intervāli'!E45</f>
        <v>0.68749999999999978</v>
      </c>
      <c r="F46" t="str">
        <f ca="1">IFERROR(INDEX(Pasākumu_plānotājs[],MATCH(DATEVALUE(DatVērt)&amp;DienasGrafiks[[#This Row],[Laiks]],MeklētDatumuUnLaiku,0),3),"")</f>
        <v/>
      </c>
    </row>
    <row r="47" spans="5:13" x14ac:dyDescent="0.25">
      <c r="E47" s="10">
        <f>'Laika intervāli'!E46</f>
        <v>0.69791666666666641</v>
      </c>
      <c r="F47" t="str">
        <f ca="1">IFERROR(INDEX(Pasākumu_plānotājs[],MATCH(DATEVALUE(DatVērt)&amp;DienasGrafiks[[#This Row],[Laiks]],MeklētDatumuUnLaiku,0),3),"")</f>
        <v/>
      </c>
    </row>
    <row r="48" spans="5:13" x14ac:dyDescent="0.25">
      <c r="E48" s="10">
        <f>'Laika intervāli'!E47</f>
        <v>0.70833333333333304</v>
      </c>
      <c r="F48" t="str">
        <f ca="1">IFERROR(INDEX(Pasākumu_plānotājs[],MATCH(DATEVALUE(DatVērt)&amp;DienasGrafiks[[#This Row],[Laiks]],MeklētDatumuUnLaiku,0),3),"")</f>
        <v>Mājas</v>
      </c>
    </row>
    <row r="49" spans="5:6" x14ac:dyDescent="0.25">
      <c r="E49" s="10">
        <f>'Laika intervāli'!E48</f>
        <v>0.71874999999999967</v>
      </c>
      <c r="F49" t="str">
        <f ca="1">IFERROR(INDEX(Pasākumu_plānotājs[],MATCH(DATEVALUE(DatVērt)&amp;DienasGrafiks[[#This Row],[Laiks]],MeklētDatumuUnLaiku,0),3),"")</f>
        <v/>
      </c>
    </row>
    <row r="50" spans="5:6" x14ac:dyDescent="0.25">
      <c r="E50" s="10">
        <f>'Laika intervāli'!E49</f>
        <v>0.7291666666666663</v>
      </c>
      <c r="F50" t="str">
        <f ca="1">IFERROR(INDEX(Pasākumu_plānotājs[],MATCH(DATEVALUE(DatVērt)&amp;DienasGrafiks[[#This Row],[Laiks]],MeklētDatumuUnLaiku,0),3),"")</f>
        <v/>
      </c>
    </row>
    <row r="51" spans="5:6" x14ac:dyDescent="0.25">
      <c r="E51" s="10">
        <f>'Laika intervāli'!E50</f>
        <v>0.73958333333333293</v>
      </c>
      <c r="F51" t="str">
        <f ca="1">IFERROR(INDEX(Pasākumu_plānotājs[],MATCH(DATEVALUE(DatVērt)&amp;DienasGrafiks[[#This Row],[Laiks]],MeklētDatumuUnLaiku,0),3),"")</f>
        <v/>
      </c>
    </row>
    <row r="52" spans="5:6" x14ac:dyDescent="0.25">
      <c r="E52" s="10">
        <f>'Laika intervāli'!E51</f>
        <v>0.74999999999999956</v>
      </c>
      <c r="F52" t="str">
        <f ca="1">IFERROR(INDEX(Pasākumu_plānotājs[],MATCH(DATEVALUE(DatVērt)&amp;DienasGrafiks[[#This Row],[Laiks]],MeklētDatumuUnLaiku,0),3),"")</f>
        <v>Futbola treniņš</v>
      </c>
    </row>
    <row r="53" spans="5:6" x14ac:dyDescent="0.25">
      <c r="E53" s="10">
        <f>'Laika intervāli'!E52</f>
        <v>0.76041666666666619</v>
      </c>
      <c r="F53" t="str">
        <f ca="1">IFERROR(INDEX(Pasākumu_plānotājs[],MATCH(DATEVALUE(DatVērt)&amp;DienasGrafiks[[#This Row],[Laiks]],MeklētDatumuUnLaiku,0),3),"")</f>
        <v/>
      </c>
    </row>
    <row r="54" spans="5:6" x14ac:dyDescent="0.25">
      <c r="E54" s="10">
        <f>'Laika intervāli'!E53</f>
        <v>0.77083333333333282</v>
      </c>
      <c r="F54" t="str">
        <f ca="1">IFERROR(INDEX(Pasākumu_plānotājs[],MATCH(DATEVALUE(DatVērt)&amp;DienasGrafiks[[#This Row],[Laiks]],MeklētDatumuUnLaiku,0),3),"")</f>
        <v/>
      </c>
    </row>
    <row r="55" spans="5:6" x14ac:dyDescent="0.25">
      <c r="E55" s="10">
        <f>'Laika intervāli'!E54</f>
        <v>0.78124999999999944</v>
      </c>
      <c r="F55" t="str">
        <f ca="1">IFERROR(INDEX(Pasākumu_plānotājs[],MATCH(DATEVALUE(DatVērt)&amp;DienasGrafiks[[#This Row],[Laiks]],MeklētDatumuUnLaiku,0),3),"")</f>
        <v/>
      </c>
    </row>
    <row r="56" spans="5:6" x14ac:dyDescent="0.25">
      <c r="E56" s="10">
        <f>'Laika intervāli'!E55</f>
        <v>0.79166666666666607</v>
      </c>
      <c r="F56" t="str">
        <f ca="1">IFERROR(INDEX(Pasākumu_plānotājs[],MATCH(DATEVALUE(DatVērt)&amp;DienasGrafiks[[#This Row],[Laiks]],MeklētDatumuUnLaiku,0),3),"")</f>
        <v/>
      </c>
    </row>
    <row r="57" spans="5:6" x14ac:dyDescent="0.25">
      <c r="E57" s="10">
        <f>'Laika intervāli'!E56</f>
        <v>0.8020833333333327</v>
      </c>
      <c r="F57" t="str">
        <f ca="1">IFERROR(INDEX(Pasākumu_plānotājs[],MATCH(DATEVALUE(DatVērt)&amp;DienasGrafiks[[#This Row],[Laiks]],MeklētDatumuUnLaiku,0),3),"")</f>
        <v/>
      </c>
    </row>
    <row r="58" spans="5:6" x14ac:dyDescent="0.25">
      <c r="E58" s="10">
        <f>'Laika intervāli'!E57</f>
        <v>0.81249999999999933</v>
      </c>
      <c r="F58" t="str">
        <f ca="1">IFERROR(INDEX(Pasākumu_plānotājs[],MATCH(DATEVALUE(DatVērt)&amp;DienasGrafiks[[#This Row],[Laiks]],MeklētDatumuUnLaiku,0),3),"")</f>
        <v/>
      </c>
    </row>
    <row r="59" spans="5:6" x14ac:dyDescent="0.25">
      <c r="E59" s="10">
        <f>'Laika intervāli'!E58</f>
        <v>0.82291666666666596</v>
      </c>
      <c r="F59" t="str">
        <f ca="1">IFERROR(INDEX(Pasākumu_plānotājs[],MATCH(DATEVALUE(DatVērt)&amp;DienasGrafiks[[#This Row],[Laiks]],MeklētDatumuUnLaiku,0),3),"")</f>
        <v/>
      </c>
    </row>
    <row r="60" spans="5:6" x14ac:dyDescent="0.25">
      <c r="E60" s="10">
        <f>'Laika intervāli'!E59</f>
        <v>0.83333333333333259</v>
      </c>
      <c r="F60" t="str">
        <f ca="1">IFERROR(INDEX(Pasākumu_plānotājs[],MATCH(DATEVALUE(DatVērt)&amp;DienasGrafiks[[#This Row],[Laiks]],MeklētDatumuUnLaiku,0),3),"")</f>
        <v/>
      </c>
    </row>
    <row r="61" spans="5:6" x14ac:dyDescent="0.25">
      <c r="E61" s="10">
        <f>'Laika intervāli'!E60</f>
        <v>0.84374999999999922</v>
      </c>
      <c r="F61" t="str">
        <f ca="1">IFERROR(INDEX(Pasākumu_plānotājs[],MATCH(DATEVALUE(DatVērt)&amp;DienasGrafiks[[#This Row],[Laiks]],MeklētDatumuUnLaiku,0),3),"")</f>
        <v/>
      </c>
    </row>
    <row r="62" spans="5:6" x14ac:dyDescent="0.25">
      <c r="E62" s="10">
        <f>'Laika intervāli'!E61</f>
        <v>0.85416666666666585</v>
      </c>
      <c r="F62" t="str">
        <f ca="1">IFERROR(INDEX(Pasākumu_plānotājs[],MATCH(DATEVALUE(DatVērt)&amp;DienasGrafiks[[#This Row],[Laiks]],MeklētDatumuUnLaiku,0),3),"")</f>
        <v/>
      </c>
    </row>
    <row r="63" spans="5:6" x14ac:dyDescent="0.25">
      <c r="E63" s="10">
        <f>'Laika intervāli'!E62</f>
        <v>0.86458333333333248</v>
      </c>
      <c r="F63" t="str">
        <f ca="1">IFERROR(INDEX(Pasākumu_plānotājs[],MATCH(DATEVALUE(DatVērt)&amp;DienasGrafiks[[#This Row],[Laiks]],MeklētDatumuUnLaiku,0),3),"")</f>
        <v/>
      </c>
    </row>
    <row r="64" spans="5:6" x14ac:dyDescent="0.25">
      <c r="E64" s="10">
        <f>'Laika intervāli'!E63</f>
        <v>0.87499999999999911</v>
      </c>
      <c r="F64" t="str">
        <f ca="1">IFERROR(INDEX(Pasākumu_plānotājs[],MATCH(DATEVALUE(DatVērt)&amp;DienasGrafiks[[#This Row],[Laiks]],MeklētDatumuUnLaiku,0),3),"")</f>
        <v/>
      </c>
    </row>
    <row r="65" spans="5:6" x14ac:dyDescent="0.25">
      <c r="E65" s="10" t="str">
        <f>'Laika intervāli'!E64</f>
        <v/>
      </c>
      <c r="F65" t="str">
        <f ca="1">IFERROR(INDEX(Pasākumu_plānotājs[],MATCH(DATEVALUE(DatVērt)&amp;DienasGrafiks[[#This Row],[Laiks]],MeklētDatumuUnLaiku,0),3),"")</f>
        <v/>
      </c>
    </row>
    <row r="66" spans="5:6" x14ac:dyDescent="0.25">
      <c r="E66" s="10" t="str">
        <f>'Laika intervāli'!E65</f>
        <v/>
      </c>
      <c r="F66" t="str">
        <f ca="1">IFERROR(INDEX(Pasākumu_plānotājs[],MATCH(DATEVALUE(DatVērt)&amp;DienasGrafiks[[#This Row],[Laiks]],MeklētDatumuUnLaiku,0),3),"")</f>
        <v/>
      </c>
    </row>
    <row r="67" spans="5:6" x14ac:dyDescent="0.25">
      <c r="E67" s="10" t="str">
        <f>'Laika intervāli'!E66</f>
        <v/>
      </c>
      <c r="F67" t="str">
        <f ca="1">IFERROR(INDEX(Pasākumu_plānotājs[],MATCH(DATEVALUE(DatVērt)&amp;DienasGrafiks[[#This Row],[Laiks]],MeklētDatumuUnLaiku,0),3),"")</f>
        <v/>
      </c>
    </row>
    <row r="68" spans="5:6" x14ac:dyDescent="0.25">
      <c r="E68" s="10" t="str">
        <f>'Laika intervāli'!E67</f>
        <v/>
      </c>
      <c r="F68" t="str">
        <f ca="1">IFERROR(INDEX(Pasākumu_plānotājs[],MATCH(DATEVALUE(DatVērt)&amp;DienasGrafiks[[#This Row],[Laiks]],MeklētDatumuUnLaiku,0),3),"")</f>
        <v/>
      </c>
    </row>
    <row r="69" spans="5:6" x14ac:dyDescent="0.25">
      <c r="E69" s="10" t="str">
        <f>'Laika intervāli'!E68</f>
        <v/>
      </c>
      <c r="F69" t="str">
        <f ca="1">IFERROR(INDEX(Pasākumu_plānotājs[],MATCH(DATEVALUE(DatVērt)&amp;DienasGrafiks[[#This Row],[Laiks]],MeklētDatumuUnLaiku,0),3),"")</f>
        <v/>
      </c>
    </row>
    <row r="70" spans="5:6" x14ac:dyDescent="0.25">
      <c r="E70" s="10" t="str">
        <f>'Laika intervāli'!E69</f>
        <v/>
      </c>
      <c r="F70" t="str">
        <f ca="1">IFERROR(INDEX(Pasākumu_plānotājs[],MATCH(DATEVALUE(DatVērt)&amp;DienasGrafiks[[#This Row],[Laiks]],MeklētDatumuUnLaiku,0),3),"")</f>
        <v/>
      </c>
    </row>
    <row r="71" spans="5:6" x14ac:dyDescent="0.25">
      <c r="E71" s="10" t="str">
        <f>'Laika intervāli'!E70</f>
        <v/>
      </c>
      <c r="F71" t="str">
        <f ca="1">IFERROR(INDEX(Pasākumu_plānotājs[],MATCH(DATEVALUE(DatVērt)&amp;DienasGrafiks[[#This Row],[Laiks]],MeklētDatumuUnLaiku,0),3),"")</f>
        <v/>
      </c>
    </row>
    <row r="72" spans="5:6" x14ac:dyDescent="0.25">
      <c r="E72" s="10" t="str">
        <f>'Laika intervāli'!E71</f>
        <v/>
      </c>
      <c r="F72" t="str">
        <f ca="1">IFERROR(INDEX(Pasākumu_plānotājs[],MATCH(DATEVALUE(DatVērt)&amp;DienasGrafiks[[#This Row],[Laiks]],MeklētDatumuUnLaiku,0),3),"")</f>
        <v/>
      </c>
    </row>
    <row r="73" spans="5:6" x14ac:dyDescent="0.25">
      <c r="E73" s="10" t="str">
        <f>'Laika intervāli'!E72</f>
        <v/>
      </c>
      <c r="F73" t="str">
        <f ca="1">IFERROR(INDEX(Pasākumu_plānotājs[],MATCH(DATEVALUE(DatVērt)&amp;DienasGrafiks[[#This Row],[Laiks]],MeklētDatumuUnLaiku,0),3),"")</f>
        <v/>
      </c>
    </row>
    <row r="74" spans="5:6" x14ac:dyDescent="0.25">
      <c r="E74" s="10" t="str">
        <f>'Laika intervāli'!E73</f>
        <v/>
      </c>
      <c r="F74" t="str">
        <f ca="1">IFERROR(INDEX(Pasākumu_plānotājs[],MATCH(DATEVALUE(DatVērt)&amp;DienasGrafiks[[#This Row],[Laiks]],MeklētDatumuUnLaiku,0),3),"")</f>
        <v/>
      </c>
    </row>
    <row r="75" spans="5:6" x14ac:dyDescent="0.25">
      <c r="E75" s="10" t="str">
        <f>'Laika intervāli'!E74</f>
        <v/>
      </c>
      <c r="F75" t="str">
        <f ca="1">IFERROR(INDEX(Pasākumu_plānotājs[],MATCH(DATEVALUE(DatVērt)&amp;DienasGrafiks[[#This Row],[Laiks]],MeklētDatumuUnLaiku,0),3),"")</f>
        <v/>
      </c>
    </row>
    <row r="76" spans="5:6" x14ac:dyDescent="0.25">
      <c r="E76" s="10" t="str">
        <f>'Laika intervāli'!E75</f>
        <v/>
      </c>
      <c r="F76" t="str">
        <f ca="1">IFERROR(INDEX(Pasākumu_plānotājs[],MATCH(DATEVALUE(DatVērt)&amp;DienasGrafiks[[#This Row],[Laiks]],MeklētDatumuUnLaiku,0),3),"")</f>
        <v/>
      </c>
    </row>
  </sheetData>
  <mergeCells count="24">
    <mergeCell ref="B26:C26"/>
    <mergeCell ref="H32:H33"/>
    <mergeCell ref="B2:C6"/>
    <mergeCell ref="M24:M26"/>
    <mergeCell ref="M27:M29"/>
    <mergeCell ref="M30:M32"/>
    <mergeCell ref="B11:C11"/>
    <mergeCell ref="B19:C19"/>
    <mergeCell ref="H27:H28"/>
    <mergeCell ref="M12:M14"/>
    <mergeCell ref="M33:M35"/>
    <mergeCell ref="M9:M11"/>
    <mergeCell ref="M15:M17"/>
    <mergeCell ref="M21:M23"/>
    <mergeCell ref="H22:H23"/>
    <mergeCell ref="H4:H5"/>
    <mergeCell ref="M18:M20"/>
    <mergeCell ref="B25:C25"/>
    <mergeCell ref="B1:C1"/>
    <mergeCell ref="B7:C9"/>
    <mergeCell ref="M3:M5"/>
    <mergeCell ref="M6:M8"/>
    <mergeCell ref="H10:H11"/>
    <mergeCell ref="H16:H17"/>
  </mergeCells>
  <conditionalFormatting sqref="E4:F76">
    <cfRule type="expression" dxfId="10" priority="1">
      <formula>$E4&gt;BeiguLaiks</formula>
    </cfRule>
    <cfRule type="expression" dxfId="9" priority="2">
      <formula>$E4=BeiguLaiks</formula>
    </cfRule>
    <cfRule type="expression" dxfId="8" priority="3">
      <formula>LOWER(TRIM($F4))=GrafikaIezīmēšana</formula>
    </cfRule>
  </conditionalFormatting>
  <dataValidations count="23">
    <dataValidation allowBlank="1" showInputMessage="1" showErrorMessage="1" prompt="Šajā šūnā ievadiet gadu" sqref="C13" xr:uid="{00000000-0002-0000-0000-000000000000}"/>
    <dataValidation type="list" errorStyle="warning" allowBlank="1" showInputMessage="1" showErrorMessage="1" error="Atlasiet mēnesi saraksta ierakstos. Atlasiet ATCELT, pēc tam nospiediet ALT+lejupvērstā bultiņa, lai izvēlētos nolaižamajā sarakstā" prompt="Atlasiet mēnesi nolaižamajā sarakstā. Lai atlasītu mēnesi nospiediet ALT+lejupvērstā bultiņa un nospiediet ENTER" sqref="C15" xr:uid="{00000000-0002-0000-0000-000001000000}">
      <formula1>"janvāris, februāris, marts, aprīlis, maijs, jūnijs, jūlijs, augusts, septembris, oktobris, novembris, decembris"</formula1>
    </dataValidation>
    <dataValidation type="whole" errorStyle="warning" allowBlank="1" showInputMessage="1" showErrorMessage="1" error="Ievadiet dienas vērtību no 1 līdz 31" prompt="Šajā šūnā ievadiet dienu" sqref="C17" xr:uid="{00000000-0002-0000-0000-000002000000}">
      <formula1>1</formula1>
      <formula2>31</formula2>
    </dataValidation>
    <dataValidation allowBlank="1" showInputMessage="1" showErrorMessage="1" prompt="Šajā šūnā ir automātiski noteiktais datums. Šajā kolonnā ir automātiski aizpildītie notikumi, kas ir balstīti uz notikumu plānotāja darblapā norādītās informācijas. Ja datums nav norādīts, pēc noklusējuma tiek iestatīs šodienas datums" sqref="F2" xr:uid="{00000000-0002-0000-0000-000003000000}"/>
    <dataValidation allowBlank="1" showInputMessage="1" showErrorMessage="1" prompt="Ievadiet piezīmes vai uzdevumu sarakstu šajā kolonnā" sqref="M2" xr:uid="{00000000-0002-0000-0000-000004000000}"/>
    <dataValidation allowBlank="1" showInputMessage="1" showErrorMessage="1" prompt="Automātiski atjauninātā diena balstās uz šūnā C17 ievadīto. Ja šūna C17 ir tukša, pēc noklusējuma tiks iestatīta šodiena. " sqref="B2:C6" xr:uid="{00000000-0002-0000-0000-000005000000}"/>
    <dataValidation allowBlank="1" showInputMessage="1" showErrorMessage="1" prompt="Automātiski noteikta diena, ņemot vērā šūnās C13–C17 ievadītos datumus" sqref="B7:C9" xr:uid="{00000000-0002-0000-0000-000006000000}"/>
    <dataValidation allowBlank="1" showInputMessage="1" showErrorMessage="1" prompt="Navigācijas saite uz darblapu Laika intervāli, lai rediģētu laiku" sqref="B21" xr:uid="{00000000-0002-0000-0000-000007000000}"/>
    <dataValidation allowBlank="1" showInputMessage="1" showErrorMessage="1" prompt="Navigācijas saite uz darblapu Pasākumu plānotājs, lai pievienotu pasākumu" sqref="B23" xr:uid="{00000000-0002-0000-0000-000008000000}"/>
    <dataValidation allowBlank="1" showInputMessage="1" showErrorMessage="1" prompt="Skatiet grafiku pa dienām vai nedēļām un pievienojiet piezīmes šajā darblapā. Pasākumu plānotājā pievienojiet pasākumus jebkuram datumam. Plānotos laikus un intervālus modificējiet darblapā Laika intervāli." sqref="A1" xr:uid="{00000000-0002-0000-0000-000009000000}"/>
    <dataValidation allowBlank="1" showInputMessage="1" showErrorMessage="1" prompt="Ievadiet darbību vai vienumu, ko iezīmēt grafikā" sqref="B26:C26" xr:uid="{00000000-0002-0000-0000-00000A000000}"/>
    <dataValidation allowBlank="1" showInputMessage="1" showErrorMessage="1" prompt="Automātiski atjaunināts grafiks atkarībā no laika tabulas definīcijām darblapā Laika intervāli. Šajā šūnā atrodas pulksteņa attēls" sqref="E2" xr:uid="{00000000-0002-0000-0000-00000B000000}"/>
    <dataValidation allowBlank="1" showInputMessage="1" showErrorMessage="1" prompt="Automātiski atjaunināts laiks no pasākumu plānotāja ir kolonnā I" sqref="I2" xr:uid="{00000000-0002-0000-0000-00000C000000}"/>
    <dataValidation allowBlank="1" showInputMessage="1" showErrorMessage="1" prompt="Automātiski atjaunināts nedēļas skats ar dienu un nedēļas datumu kolonnā H un pasākuma laiku un detalizētu informāciju kolonnās I un J. Šajā šūnā ir kameras attēls un šīs nedēļas nosaukums" sqref="H2" xr:uid="{00000000-0002-0000-0000-00000D000000}"/>
    <dataValidation allowBlank="1" showInputMessage="1" showErrorMessage="1" prompt="Automātiski atjaunināta pasākuma detalizētā informācija no pasākumu plānotāja ir kolonnā J" sqref="J2" xr:uid="{00000000-0002-0000-0000-00000E000000}"/>
    <dataValidation allowBlank="1" showInputMessage="1" showErrorMessage="1" prompt="Ievadiet datumu zemāk: Gads šūnā C13, mēnesis šūnā C15 un diena šūnā C17" sqref="B11:C11" xr:uid="{00000000-0002-0000-0000-00000F000000}"/>
    <dataValidation allowBlank="1" showInputMessage="1" showErrorMessage="1" prompt="Modificējiet laika intervālus un pievienojiet pasākumu, atlasot šūnas tālāk. " sqref="B19:C19" xr:uid="{00000000-0002-0000-0000-000010000000}"/>
    <dataValidation allowBlank="1" showInputMessage="1" showErrorMessage="1" prompt="Tālāk ievadiet darbību vai vienumu, ko iezīmēt grafikā." sqref="B25" xr:uid="{00000000-0002-0000-0000-000011000000}"/>
    <dataValidation allowBlank="1" showInputMessage="1" showErrorMessage="1" prompt="Šajā šūnā ir attēlots darblapas nosaukums. Lai skatītu dienas grafiku, šūnās no C13 līdz C17 ievadiet datumu. Pārejiet uz pasākumu plānotāju šūnā CB23. Naviģējiet, lai veiktu izmaiņas laikos un intervālos šūnā B21." sqref="B1" xr:uid="{00000000-0002-0000-0000-000012000000}"/>
    <dataValidation allowBlank="1" showInputMessage="1" showErrorMessage="1" prompt="Šajā kolonnā atrodas izvēles rūtiņas pabeigto uzdevumu atzīmēšanai. Katram vienuma 2. kolonnā Piezīmju/Darbu sarakstā ir izvēles rūtiņa. Piemēram, laukā Piezīme M3 līdz M5 izvēles rūtiņa atrodas šūnā L4" sqref="L2" xr:uid="{00000000-0002-0000-0000-000013000000}"/>
    <dataValidation allowBlank="1" showInputMessage="1" showErrorMessage="1" prompt="Iestatiet gadu šūnā pa labi" sqref="B13" xr:uid="{00000000-0002-0000-0000-000014000000}"/>
    <dataValidation allowBlank="1" showInputMessage="1" showErrorMessage="1" prompt="Atlasiet mēnesi šūnā pa labi" sqref="B15" xr:uid="{00000000-0002-0000-0000-000015000000}"/>
    <dataValidation allowBlank="1" showInputMessage="1" showErrorMessage="1" prompt="Iestatiet dienu šūnā pa labi" sqref="B17" xr:uid="{00000000-0002-0000-0000-000016000000}"/>
  </dataValidations>
  <hyperlinks>
    <hyperlink ref="B21" location="'Laika intervāli'!A1" tooltip="Atlasiet, lai rediģētu laika intervālus" display="Select to edit time intervals" xr:uid="{00000000-0004-0000-0000-000000000000}"/>
    <hyperlink ref="B23" location="'Pasākumu plānotājs'!A1" tooltip="Atlasiet, lai pievienotu jaunu pasākumu" display="Select to add a new event" xr:uid="{00000000-0004-0000-0000-000001000000}"/>
  </hyperlinks>
  <printOptions horizontalCentered="1"/>
  <pageMargins left="0.25" right="0.25" top="0.75" bottom="0.75" header="0.3" footer="0.3"/>
  <pageSetup paperSize="9" orientation="landscape" r:id="rId1"/>
  <headerFooter differentFirst="1">
    <oddFooter>Page &amp;P of &amp;N</oddFooter>
  </headerFooter>
  <ignoredErrors>
    <ignoredError sqref="I9:J9 I15 I21 I26 I31 I3:J3" unlockedFormula="1"/>
  </ignoredErrors>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tint="0.749992370372631"/>
    <pageSetUpPr autoPageBreaks="0" fitToPage="1"/>
  </sheetPr>
  <dimension ref="B1:H15"/>
  <sheetViews>
    <sheetView showGridLines="0" zoomScaleNormal="100" workbookViewId="0"/>
  </sheetViews>
  <sheetFormatPr defaultRowHeight="15" x14ac:dyDescent="0.25"/>
  <cols>
    <col min="1" max="1" width="2.7109375" customWidth="1"/>
    <col min="2" max="2" width="21.140625" customWidth="1"/>
    <col min="3" max="3" width="15.5703125" customWidth="1"/>
    <col min="4" max="4" width="2.7109375" customWidth="1"/>
    <col min="5" max="5" width="23.5703125" customWidth="1"/>
    <col min="6" max="6" width="20" customWidth="1"/>
    <col min="7" max="7" width="50" customWidth="1"/>
    <col min="8" max="8" width="21.7109375" hidden="1" customWidth="1"/>
    <col min="9" max="9" width="2.7109375" customWidth="1"/>
    <col min="10" max="10" width="9.140625" customWidth="1"/>
  </cols>
  <sheetData>
    <row r="1" spans="2:8" ht="39.950000000000003" customHeight="1" x14ac:dyDescent="0.25">
      <c r="B1" s="46" t="s">
        <v>16</v>
      </c>
      <c r="C1" s="46"/>
      <c r="E1" s="6"/>
      <c r="F1" s="9"/>
    </row>
    <row r="2" spans="2:8" ht="33.75" customHeight="1" x14ac:dyDescent="0.25">
      <c r="B2" s="45">
        <f ca="1">DAY(DatVērt)</f>
        <v>22</v>
      </c>
      <c r="C2" s="45"/>
      <c r="E2" s="17" t="s">
        <v>18</v>
      </c>
      <c r="F2" s="17" t="s">
        <v>19</v>
      </c>
      <c r="G2" s="17" t="s">
        <v>20</v>
      </c>
      <c r="H2" s="5" t="s">
        <v>31</v>
      </c>
    </row>
    <row r="3" spans="2:8" ht="15" customHeight="1" x14ac:dyDescent="0.25">
      <c r="B3" s="45"/>
      <c r="C3" s="45"/>
      <c r="E3" s="11">
        <f ca="1">TODAY()</f>
        <v>44734</v>
      </c>
      <c r="F3" s="10">
        <v>0.25</v>
      </c>
      <c r="G3" s="12" t="s">
        <v>21</v>
      </c>
      <c r="H3" t="str">
        <f ca="1">Pasākumu_plānotājs[[#This Row],[DATUMS]]&amp;"|"&amp;COUNTIF($E$3:E3,E3)</f>
        <v>44734|1</v>
      </c>
    </row>
    <row r="4" spans="2:8" ht="15" customHeight="1" x14ac:dyDescent="0.25">
      <c r="B4" s="45"/>
      <c r="C4" s="45"/>
      <c r="E4" s="11">
        <f t="shared" ref="E4:E13" ca="1" si="0">TODAY()</f>
        <v>44734</v>
      </c>
      <c r="F4" s="10">
        <v>0.27083333333333331</v>
      </c>
      <c r="G4" s="12" t="s">
        <v>22</v>
      </c>
      <c r="H4" t="str">
        <f ca="1">Pasākumu_plānotājs[[#This Row],[DATUMS]]&amp;"|"&amp;COUNTIF($E$3:E4,E4)</f>
        <v>44734|2</v>
      </c>
    </row>
    <row r="5" spans="2:8" ht="15" customHeight="1" x14ac:dyDescent="0.25">
      <c r="B5" s="45"/>
      <c r="C5" s="45"/>
      <c r="E5" s="11">
        <f t="shared" ca="1" si="0"/>
        <v>44734</v>
      </c>
      <c r="F5" s="10">
        <v>0.3125</v>
      </c>
      <c r="G5" s="12" t="s">
        <v>23</v>
      </c>
      <c r="H5" t="str">
        <f ca="1">Pasākumu_plānotājs[[#This Row],[DATUMS]]&amp;"|"&amp;COUNTIF($E$3:E5,E5)</f>
        <v>44734|3</v>
      </c>
    </row>
    <row r="6" spans="2:8" ht="15" customHeight="1" x14ac:dyDescent="0.25">
      <c r="B6" s="44" t="str">
        <f ca="1">TEXT(DatVērt,"dddd")</f>
        <v>trešdiena</v>
      </c>
      <c r="C6" s="44"/>
      <c r="E6" s="11">
        <f t="shared" ca="1" si="0"/>
        <v>44734</v>
      </c>
      <c r="F6" s="10">
        <v>0.33333333333333298</v>
      </c>
      <c r="G6" s="12" t="s">
        <v>24</v>
      </c>
      <c r="H6" t="str">
        <f ca="1">Pasākumu_plānotājs[[#This Row],[DATUMS]]&amp;"|"&amp;COUNTIF($E$3:E6,E6)</f>
        <v>44734|4</v>
      </c>
    </row>
    <row r="7" spans="2:8" ht="15" customHeight="1" x14ac:dyDescent="0.25">
      <c r="B7" s="44"/>
      <c r="C7" s="44"/>
      <c r="E7" s="11">
        <f t="shared" ca="1" si="0"/>
        <v>44734</v>
      </c>
      <c r="F7" s="10">
        <v>0.41666666666666669</v>
      </c>
      <c r="G7" s="12" t="s">
        <v>9</v>
      </c>
      <c r="H7" t="str">
        <f ca="1">Pasākumu_plānotājs[[#This Row],[DATUMS]]&amp;"|"&amp;COUNTIF($E$3:E7,E7)</f>
        <v>44734|5</v>
      </c>
    </row>
    <row r="8" spans="2:8" ht="15.75" customHeight="1" thickBot="1" x14ac:dyDescent="0.3">
      <c r="B8" s="43" t="str">
        <f ca="1">DatVērt</f>
        <v>JŪNIJS 22, 2022</v>
      </c>
      <c r="C8" s="43"/>
      <c r="E8" s="11">
        <f t="shared" ca="1" si="0"/>
        <v>44734</v>
      </c>
      <c r="F8" s="10">
        <v>0.5</v>
      </c>
      <c r="G8" s="12" t="s">
        <v>25</v>
      </c>
      <c r="H8" t="str">
        <f ca="1">Pasākumu_plānotājs[[#This Row],[DATUMS]]&amp;"|"&amp;COUNTIF($E$3:E8,E8)</f>
        <v>44734|6</v>
      </c>
    </row>
    <row r="9" spans="2:8" ht="15" customHeight="1" thickTop="1" x14ac:dyDescent="0.25">
      <c r="B9" s="13"/>
      <c r="C9" s="13"/>
      <c r="E9" s="11">
        <f t="shared" ca="1" si="0"/>
        <v>44734</v>
      </c>
      <c r="F9" s="10">
        <v>0.54166666666666596</v>
      </c>
      <c r="G9" s="12" t="s">
        <v>26</v>
      </c>
      <c r="H9" t="str">
        <f ca="1">Pasākumu_plānotājs[[#This Row],[DATUMS]]&amp;"|"&amp;COUNTIF($E$3:E9,E9)</f>
        <v>44734|7</v>
      </c>
    </row>
    <row r="10" spans="2:8" ht="15" customHeight="1" x14ac:dyDescent="0.25">
      <c r="B10" s="13" t="s">
        <v>6</v>
      </c>
      <c r="C10" s="13"/>
      <c r="E10" s="11">
        <f t="shared" ca="1" si="0"/>
        <v>44734</v>
      </c>
      <c r="F10" s="10">
        <v>0.5625</v>
      </c>
      <c r="G10" s="12" t="s">
        <v>27</v>
      </c>
      <c r="H10" t="str">
        <f ca="1">Pasākumu_plānotājs[[#This Row],[DATUMS]]&amp;"|"&amp;COUNTIF($E$3:E10,E10)</f>
        <v>44734|8</v>
      </c>
    </row>
    <row r="11" spans="2:8" ht="15" customHeight="1" x14ac:dyDescent="0.25">
      <c r="B11" s="13"/>
      <c r="C11" s="13"/>
      <c r="E11" s="11">
        <f t="shared" ca="1" si="0"/>
        <v>44734</v>
      </c>
      <c r="F11" s="10">
        <v>0.625</v>
      </c>
      <c r="G11" s="12" t="s">
        <v>9</v>
      </c>
      <c r="H11" t="str">
        <f ca="1">Pasākumu_plānotājs[[#This Row],[DATUMS]]&amp;"|"&amp;COUNTIF($E$3:E11,E11)</f>
        <v>44734|9</v>
      </c>
    </row>
    <row r="12" spans="2:8" ht="15" customHeight="1" x14ac:dyDescent="0.25">
      <c r="B12" s="13" t="s">
        <v>17</v>
      </c>
      <c r="C12" s="13"/>
      <c r="E12" s="11">
        <f t="shared" ca="1" si="0"/>
        <v>44734</v>
      </c>
      <c r="F12" s="10">
        <v>0.70833333333333304</v>
      </c>
      <c r="G12" s="12" t="s">
        <v>28</v>
      </c>
      <c r="H12" t="str">
        <f ca="1">Pasākumu_plānotājs[[#This Row],[DATUMS]]&amp;"|"&amp;COUNTIF($E$3:E12,E12)</f>
        <v>44734|10</v>
      </c>
    </row>
    <row r="13" spans="2:8" ht="15.75" x14ac:dyDescent="0.25">
      <c r="B13" s="13"/>
      <c r="C13" s="13"/>
      <c r="E13" s="11">
        <f t="shared" ca="1" si="0"/>
        <v>44734</v>
      </c>
      <c r="F13" s="10">
        <v>0.75</v>
      </c>
      <c r="G13" s="12" t="s">
        <v>29</v>
      </c>
      <c r="H13" t="str">
        <f ca="1">Pasākumu_plānotājs[[#This Row],[DATUMS]]&amp;"|"&amp;COUNTIF($E$3:E13,E13)</f>
        <v>44734|11</v>
      </c>
    </row>
    <row r="14" spans="2:8" x14ac:dyDescent="0.25">
      <c r="E14" s="11">
        <f ca="1">TODAY()+1</f>
        <v>44735</v>
      </c>
      <c r="F14" s="10">
        <v>0.27083333333333331</v>
      </c>
      <c r="G14" s="12" t="s">
        <v>30</v>
      </c>
      <c r="H14" t="str">
        <f ca="1">Pasākumu_plānotājs[[#This Row],[DATUMS]]&amp;"|"&amp;COUNTIF($E$3:E15,E14)</f>
        <v>44735|2</v>
      </c>
    </row>
    <row r="15" spans="2:8" x14ac:dyDescent="0.25">
      <c r="E15" s="11">
        <f ca="1">TODAY()+1</f>
        <v>44735</v>
      </c>
      <c r="F15" s="10">
        <v>0.3125</v>
      </c>
      <c r="G15" s="12" t="s">
        <v>23</v>
      </c>
      <c r="H15" t="str">
        <f ca="1">Pasākumu_plānotājs[[#This Row],[DATUMS]]&amp;"|"&amp;COUNTIF($E$3:E15,E15)</f>
        <v>44735|2</v>
      </c>
    </row>
  </sheetData>
  <mergeCells count="4">
    <mergeCell ref="B8:C8"/>
    <mergeCell ref="B6:C7"/>
    <mergeCell ref="B2:C5"/>
    <mergeCell ref="B1:C1"/>
  </mergeCells>
  <dataValidations count="10">
    <dataValidation type="list" allowBlank="1" showInputMessage="1" showErrorMessage="1" error="Atlasiet pasākumu plānotājam atbilstošu laiku. Atlasiet ATCELT un pēc tam nospiediet ALT+lejupvērstā bultiņa un ENTER, lai izvēlētos no saraksta" sqref="F3:F15" xr:uid="{00000000-0002-0000-0100-000000000000}">
      <formula1>LaikuSaraksts</formula1>
    </dataValidation>
    <dataValidation allowBlank="1" showInputMessage="1" showErrorMessage="1" prompt="Šajā kolonnā ievadiet pasākuma datumu" sqref="E2" xr:uid="{00000000-0002-0000-0100-000001000000}"/>
    <dataValidation allowBlank="1" showInputMessage="1" showErrorMessage="1" prompt="Ievadiet notikuma laiku. Nospiediet taustiņu kombināciju ALT+lejupvērstā bultiņa, lai atvērtu nolaižamo sarakstu, pēc tam nospiediet taustiņu ENTER, lai atlasītu laiku" sqref="F2" xr:uid="{00000000-0002-0000-0100-000002000000}"/>
    <dataValidation allowBlank="1" showInputMessage="1" showErrorMessage="1" prompt="Šajā kolonnā ievadiet notikuma aprakstu" sqref="G2" xr:uid="{00000000-0002-0000-0100-000003000000}"/>
    <dataValidation allowBlank="1" showInputMessage="1" showErrorMessage="1" prompt="Pievienojiet notikumus plānotāja tabulā. Laiki kolonnā F ir definēti darblapā Laika intervāli." sqref="A1" xr:uid="{00000000-0002-0000-0100-000004000000}"/>
    <dataValidation allowBlank="1" showInputMessage="1" showErrorMessage="1" prompt="Navigācijas saite uz darblapu Laika intervāli" sqref="B10" xr:uid="{00000000-0002-0000-0100-000005000000}"/>
    <dataValidation allowBlank="1" showInputMessage="1" showErrorMessage="1" prompt="Navigācijas saite uz darblapu Dienas grafiks" sqref="B12" xr:uid="{00000000-0002-0000-0100-000006000000}"/>
    <dataValidation allowBlank="1" showInputMessage="1" showErrorMessage="1" prompt="Ievadiet notikuma datumu, laiku un aprakstu pasākumu plānotāja tabulā. Navigācijas saites uz laika intervālu un dienas grafika darblapām atrodas šūnās B10 un B12 " sqref="B1" xr:uid="{00000000-0002-0000-0100-000007000000}"/>
    <dataValidation allowBlank="1" showInputMessage="1" showErrorMessage="1" prompt="Automātiski atjaunināts datums, kā definēts dienas grafikā" sqref="B2 B8" xr:uid="{00000000-0002-0000-0100-000008000000}"/>
    <dataValidation allowBlank="1" showInputMessage="1" showErrorMessage="1" prompt="Automātiski noteikta diena, ņemot vērā dienas grafikā definētos datumus" sqref="B6" xr:uid="{00000000-0002-0000-0100-000009000000}"/>
  </dataValidations>
  <hyperlinks>
    <hyperlink ref="B10" location="'Laika intervāli'!A1" tooltip="Atlasiet, lai rediģētu laika intervālus" display="Select to edit time intervals" xr:uid="{00000000-0004-0000-0100-000000000000}"/>
    <hyperlink ref="B12" location="'Dienas grafiks'!A1" tooltip="Atlasiet, lai skatītu dienas grafiku" display="Select to view Daily Schedule" xr:uid="{00000000-0004-0000-0100-000001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pageSetUpPr autoPageBreaks="0" fitToPage="1"/>
  </sheetPr>
  <dimension ref="B1:E75"/>
  <sheetViews>
    <sheetView showGridLines="0" zoomScaleNormal="100" workbookViewId="0"/>
  </sheetViews>
  <sheetFormatPr defaultRowHeight="18.75" customHeight="1" x14ac:dyDescent="0.25"/>
  <cols>
    <col min="1" max="1" width="2.7109375" customWidth="1"/>
    <col min="2" max="3" width="16.7109375" customWidth="1"/>
    <col min="4" max="4" width="2.7109375" customWidth="1"/>
    <col min="5" max="5" width="16.42578125" customWidth="1"/>
  </cols>
  <sheetData>
    <row r="1" spans="2:5" ht="39.950000000000003" customHeight="1" x14ac:dyDescent="0.25">
      <c r="B1" s="35" t="s">
        <v>32</v>
      </c>
      <c r="C1" s="35"/>
    </row>
    <row r="2" spans="2:5" ht="27.95" customHeight="1" x14ac:dyDescent="0.25">
      <c r="B2" s="42" t="s">
        <v>33</v>
      </c>
      <c r="C2" s="42"/>
      <c r="E2" s="17" t="s">
        <v>10</v>
      </c>
    </row>
    <row r="3" spans="2:5" ht="18.75" customHeight="1" x14ac:dyDescent="0.25">
      <c r="E3" s="10">
        <f>Sākuma_laiks</f>
        <v>0.25</v>
      </c>
    </row>
    <row r="4" spans="2:5" ht="18.75" customHeight="1" x14ac:dyDescent="0.25">
      <c r="B4" s="15" t="s">
        <v>34</v>
      </c>
      <c r="C4" s="30">
        <v>0.25</v>
      </c>
      <c r="E4" s="24">
        <f t="shared" ref="E4:E35" si="0">IFERROR(IF($E3+Pieaugums&gt;BeiguLaiks,"",$E3+Pieaugums),"")</f>
        <v>0.26041666666666669</v>
      </c>
    </row>
    <row r="5" spans="2:5" ht="18.75" customHeight="1" x14ac:dyDescent="0.25">
      <c r="E5" s="24">
        <f t="shared" si="0"/>
        <v>0.27083333333333337</v>
      </c>
    </row>
    <row r="6" spans="2:5" ht="18.75" customHeight="1" x14ac:dyDescent="0.25">
      <c r="B6" s="15" t="s">
        <v>35</v>
      </c>
      <c r="C6" s="30" t="s">
        <v>37</v>
      </c>
      <c r="E6" s="24">
        <f t="shared" si="0"/>
        <v>0.28125000000000006</v>
      </c>
    </row>
    <row r="7" spans="2:5" ht="18.75" customHeight="1" x14ac:dyDescent="0.25">
      <c r="E7" s="24">
        <f t="shared" si="0"/>
        <v>0.29166666666666674</v>
      </c>
    </row>
    <row r="8" spans="2:5" ht="18.75" customHeight="1" x14ac:dyDescent="0.25">
      <c r="B8" s="15" t="s">
        <v>36</v>
      </c>
      <c r="C8" s="30">
        <v>0.875</v>
      </c>
      <c r="E8" s="24">
        <f t="shared" si="0"/>
        <v>0.30208333333333343</v>
      </c>
    </row>
    <row r="9" spans="2:5" ht="18.75" customHeight="1" x14ac:dyDescent="0.25">
      <c r="E9" s="24">
        <f t="shared" si="0"/>
        <v>0.31250000000000011</v>
      </c>
    </row>
    <row r="10" spans="2:5" ht="18.75" customHeight="1" x14ac:dyDescent="0.25">
      <c r="B10" s="42" t="s">
        <v>1</v>
      </c>
      <c r="C10" s="42"/>
      <c r="E10" s="24">
        <f t="shared" si="0"/>
        <v>0.3229166666666668</v>
      </c>
    </row>
    <row r="11" spans="2:5" ht="18.75" customHeight="1" x14ac:dyDescent="0.25">
      <c r="E11" s="24">
        <f t="shared" si="0"/>
        <v>0.33333333333333348</v>
      </c>
    </row>
    <row r="12" spans="2:5" ht="18.75" customHeight="1" x14ac:dyDescent="0.25">
      <c r="B12" s="27" t="s">
        <v>17</v>
      </c>
      <c r="E12" s="24">
        <f t="shared" si="0"/>
        <v>0.34375000000000017</v>
      </c>
    </row>
    <row r="13" spans="2:5" ht="18.75" customHeight="1" x14ac:dyDescent="0.25">
      <c r="E13" s="24">
        <f t="shared" si="0"/>
        <v>0.35416666666666685</v>
      </c>
    </row>
    <row r="14" spans="2:5" ht="18.75" customHeight="1" x14ac:dyDescent="0.25">
      <c r="B14" s="27" t="s">
        <v>7</v>
      </c>
      <c r="E14" s="24">
        <f t="shared" si="0"/>
        <v>0.36458333333333354</v>
      </c>
    </row>
    <row r="15" spans="2:5" ht="18.75" customHeight="1" x14ac:dyDescent="0.25">
      <c r="E15" s="24">
        <f t="shared" si="0"/>
        <v>0.37500000000000022</v>
      </c>
    </row>
    <row r="16" spans="2:5" ht="18.75" customHeight="1" x14ac:dyDescent="0.25">
      <c r="E16" s="24">
        <f t="shared" si="0"/>
        <v>0.38541666666666691</v>
      </c>
    </row>
    <row r="17" spans="5:5" ht="18.75" customHeight="1" x14ac:dyDescent="0.25">
      <c r="E17" s="24">
        <f t="shared" si="0"/>
        <v>0.39583333333333359</v>
      </c>
    </row>
    <row r="18" spans="5:5" ht="18.75" customHeight="1" x14ac:dyDescent="0.25">
      <c r="E18" s="24">
        <f t="shared" si="0"/>
        <v>0.40625000000000028</v>
      </c>
    </row>
    <row r="19" spans="5:5" ht="18.75" customHeight="1" x14ac:dyDescent="0.25">
      <c r="E19" s="24">
        <f t="shared" si="0"/>
        <v>0.41666666666666696</v>
      </c>
    </row>
    <row r="20" spans="5:5" ht="18.75" customHeight="1" x14ac:dyDescent="0.25">
      <c r="E20" s="24">
        <f t="shared" si="0"/>
        <v>0.42708333333333365</v>
      </c>
    </row>
    <row r="21" spans="5:5" ht="18.75" customHeight="1" x14ac:dyDescent="0.25">
      <c r="E21" s="24">
        <f t="shared" si="0"/>
        <v>0.43750000000000033</v>
      </c>
    </row>
    <row r="22" spans="5:5" ht="18.75" customHeight="1" x14ac:dyDescent="0.25">
      <c r="E22" s="24">
        <f t="shared" si="0"/>
        <v>0.44791666666666702</v>
      </c>
    </row>
    <row r="23" spans="5:5" ht="18.75" customHeight="1" x14ac:dyDescent="0.25">
      <c r="E23" s="24">
        <f t="shared" si="0"/>
        <v>0.4583333333333337</v>
      </c>
    </row>
    <row r="24" spans="5:5" ht="18.75" customHeight="1" x14ac:dyDescent="0.25">
      <c r="E24" s="24">
        <f t="shared" si="0"/>
        <v>0.46875000000000039</v>
      </c>
    </row>
    <row r="25" spans="5:5" ht="18.75" customHeight="1" x14ac:dyDescent="0.25">
      <c r="E25" s="24">
        <f t="shared" si="0"/>
        <v>0.47916666666666707</v>
      </c>
    </row>
    <row r="26" spans="5:5" ht="18.75" customHeight="1" x14ac:dyDescent="0.25">
      <c r="E26" s="24">
        <f t="shared" si="0"/>
        <v>0.48958333333333376</v>
      </c>
    </row>
    <row r="27" spans="5:5" ht="18.75" customHeight="1" x14ac:dyDescent="0.25">
      <c r="E27" s="24">
        <f t="shared" si="0"/>
        <v>0.50000000000000044</v>
      </c>
    </row>
    <row r="28" spans="5:5" ht="18.75" customHeight="1" x14ac:dyDescent="0.25">
      <c r="E28" s="24">
        <f t="shared" si="0"/>
        <v>0.51041666666666707</v>
      </c>
    </row>
    <row r="29" spans="5:5" ht="18.75" customHeight="1" x14ac:dyDescent="0.25">
      <c r="E29" s="24">
        <f t="shared" si="0"/>
        <v>0.5208333333333337</v>
      </c>
    </row>
    <row r="30" spans="5:5" ht="18.75" customHeight="1" x14ac:dyDescent="0.25">
      <c r="E30" s="24">
        <f t="shared" si="0"/>
        <v>0.53125000000000033</v>
      </c>
    </row>
    <row r="31" spans="5:5" ht="18.75" customHeight="1" x14ac:dyDescent="0.25">
      <c r="E31" s="24">
        <f t="shared" si="0"/>
        <v>0.54166666666666696</v>
      </c>
    </row>
    <row r="32" spans="5:5" ht="18.75" customHeight="1" x14ac:dyDescent="0.25">
      <c r="E32" s="24">
        <f t="shared" si="0"/>
        <v>0.55208333333333359</v>
      </c>
    </row>
    <row r="33" spans="5:5" ht="18.75" customHeight="1" x14ac:dyDescent="0.25">
      <c r="E33" s="24">
        <f t="shared" si="0"/>
        <v>0.56250000000000022</v>
      </c>
    </row>
    <row r="34" spans="5:5" ht="18.75" customHeight="1" x14ac:dyDescent="0.25">
      <c r="E34" s="24">
        <f t="shared" si="0"/>
        <v>0.57291666666666685</v>
      </c>
    </row>
    <row r="35" spans="5:5" ht="18.75" customHeight="1" x14ac:dyDescent="0.25">
      <c r="E35" s="24">
        <f t="shared" si="0"/>
        <v>0.58333333333333348</v>
      </c>
    </row>
    <row r="36" spans="5:5" ht="18.75" customHeight="1" x14ac:dyDescent="0.25">
      <c r="E36" s="24">
        <f t="shared" ref="E36:E67" si="1">IFERROR(IF($E35+Pieaugums&gt;BeiguLaiks,"",$E35+Pieaugums),"")</f>
        <v>0.59375000000000011</v>
      </c>
    </row>
    <row r="37" spans="5:5" ht="18.75" customHeight="1" x14ac:dyDescent="0.25">
      <c r="E37" s="24">
        <f t="shared" si="1"/>
        <v>0.60416666666666674</v>
      </c>
    </row>
    <row r="38" spans="5:5" ht="18.75" customHeight="1" x14ac:dyDescent="0.25">
      <c r="E38" s="24">
        <f t="shared" si="1"/>
        <v>0.61458333333333337</v>
      </c>
    </row>
    <row r="39" spans="5:5" ht="18.75" customHeight="1" x14ac:dyDescent="0.25">
      <c r="E39" s="24">
        <f t="shared" si="1"/>
        <v>0.625</v>
      </c>
    </row>
    <row r="40" spans="5:5" ht="18.75" customHeight="1" x14ac:dyDescent="0.25">
      <c r="E40" s="24">
        <f t="shared" si="1"/>
        <v>0.63541666666666663</v>
      </c>
    </row>
    <row r="41" spans="5:5" ht="18.75" customHeight="1" x14ac:dyDescent="0.25">
      <c r="E41" s="24">
        <f t="shared" si="1"/>
        <v>0.64583333333333326</v>
      </c>
    </row>
    <row r="42" spans="5:5" ht="18.75" customHeight="1" x14ac:dyDescent="0.25">
      <c r="E42" s="24">
        <f t="shared" si="1"/>
        <v>0.65624999999999989</v>
      </c>
    </row>
    <row r="43" spans="5:5" ht="18.75" customHeight="1" x14ac:dyDescent="0.25">
      <c r="E43" s="24">
        <f t="shared" si="1"/>
        <v>0.66666666666666652</v>
      </c>
    </row>
    <row r="44" spans="5:5" ht="18.75" customHeight="1" x14ac:dyDescent="0.25">
      <c r="E44" s="24">
        <f t="shared" si="1"/>
        <v>0.67708333333333315</v>
      </c>
    </row>
    <row r="45" spans="5:5" ht="18.75" customHeight="1" x14ac:dyDescent="0.25">
      <c r="E45" s="24">
        <f t="shared" si="1"/>
        <v>0.68749999999999978</v>
      </c>
    </row>
    <row r="46" spans="5:5" ht="18.75" customHeight="1" x14ac:dyDescent="0.25">
      <c r="E46" s="24">
        <f t="shared" si="1"/>
        <v>0.69791666666666641</v>
      </c>
    </row>
    <row r="47" spans="5:5" ht="18.75" customHeight="1" x14ac:dyDescent="0.25">
      <c r="E47" s="24">
        <f t="shared" si="1"/>
        <v>0.70833333333333304</v>
      </c>
    </row>
    <row r="48" spans="5:5" ht="18.75" customHeight="1" x14ac:dyDescent="0.25">
      <c r="E48" s="24">
        <f t="shared" si="1"/>
        <v>0.71874999999999967</v>
      </c>
    </row>
    <row r="49" spans="5:5" ht="18.75" customHeight="1" x14ac:dyDescent="0.25">
      <c r="E49" s="24">
        <f t="shared" si="1"/>
        <v>0.7291666666666663</v>
      </c>
    </row>
    <row r="50" spans="5:5" ht="18.75" customHeight="1" x14ac:dyDescent="0.25">
      <c r="E50" s="24">
        <f t="shared" si="1"/>
        <v>0.73958333333333293</v>
      </c>
    </row>
    <row r="51" spans="5:5" ht="18.75" customHeight="1" x14ac:dyDescent="0.25">
      <c r="E51" s="24">
        <f t="shared" si="1"/>
        <v>0.74999999999999956</v>
      </c>
    </row>
    <row r="52" spans="5:5" ht="18.75" customHeight="1" x14ac:dyDescent="0.25">
      <c r="E52" s="24">
        <f t="shared" si="1"/>
        <v>0.76041666666666619</v>
      </c>
    </row>
    <row r="53" spans="5:5" ht="18.75" customHeight="1" x14ac:dyDescent="0.25">
      <c r="E53" s="24">
        <f t="shared" si="1"/>
        <v>0.77083333333333282</v>
      </c>
    </row>
    <row r="54" spans="5:5" ht="18.75" customHeight="1" x14ac:dyDescent="0.25">
      <c r="E54" s="24">
        <f t="shared" si="1"/>
        <v>0.78124999999999944</v>
      </c>
    </row>
    <row r="55" spans="5:5" ht="18.75" customHeight="1" x14ac:dyDescent="0.25">
      <c r="E55" s="24">
        <f t="shared" si="1"/>
        <v>0.79166666666666607</v>
      </c>
    </row>
    <row r="56" spans="5:5" ht="18.75" customHeight="1" x14ac:dyDescent="0.25">
      <c r="E56" s="24">
        <f t="shared" si="1"/>
        <v>0.8020833333333327</v>
      </c>
    </row>
    <row r="57" spans="5:5" ht="18.75" customHeight="1" x14ac:dyDescent="0.25">
      <c r="E57" s="24">
        <f t="shared" si="1"/>
        <v>0.81249999999999933</v>
      </c>
    </row>
    <row r="58" spans="5:5" ht="18.75" customHeight="1" x14ac:dyDescent="0.25">
      <c r="E58" s="24">
        <f t="shared" si="1"/>
        <v>0.82291666666666596</v>
      </c>
    </row>
    <row r="59" spans="5:5" ht="18.75" customHeight="1" x14ac:dyDescent="0.25">
      <c r="E59" s="24">
        <f t="shared" si="1"/>
        <v>0.83333333333333259</v>
      </c>
    </row>
    <row r="60" spans="5:5" ht="18.75" customHeight="1" x14ac:dyDescent="0.25">
      <c r="E60" s="24">
        <f t="shared" si="1"/>
        <v>0.84374999999999922</v>
      </c>
    </row>
    <row r="61" spans="5:5" ht="18.75" customHeight="1" x14ac:dyDescent="0.25">
      <c r="E61" s="24">
        <f t="shared" si="1"/>
        <v>0.85416666666666585</v>
      </c>
    </row>
    <row r="62" spans="5:5" ht="18.75" customHeight="1" x14ac:dyDescent="0.25">
      <c r="E62" s="24">
        <f t="shared" si="1"/>
        <v>0.86458333333333248</v>
      </c>
    </row>
    <row r="63" spans="5:5" ht="18.75" customHeight="1" x14ac:dyDescent="0.25">
      <c r="E63" s="24">
        <f t="shared" si="1"/>
        <v>0.87499999999999911</v>
      </c>
    </row>
    <row r="64" spans="5:5" ht="18.75" customHeight="1" x14ac:dyDescent="0.25">
      <c r="E64" s="24" t="str">
        <f t="shared" si="1"/>
        <v/>
      </c>
    </row>
    <row r="65" spans="5:5" ht="18.75" customHeight="1" x14ac:dyDescent="0.25">
      <c r="E65" s="24" t="str">
        <f t="shared" si="1"/>
        <v/>
      </c>
    </row>
    <row r="66" spans="5:5" ht="18.75" customHeight="1" x14ac:dyDescent="0.25">
      <c r="E66" s="24" t="str">
        <f t="shared" si="1"/>
        <v/>
      </c>
    </row>
    <row r="67" spans="5:5" ht="18.75" customHeight="1" x14ac:dyDescent="0.25">
      <c r="E67" s="24" t="str">
        <f t="shared" si="1"/>
        <v/>
      </c>
    </row>
    <row r="68" spans="5:5" ht="18.75" customHeight="1" x14ac:dyDescent="0.25">
      <c r="E68" s="24" t="str">
        <f t="shared" ref="E68:E75" si="2">IFERROR(IF($E67+Pieaugums&gt;BeiguLaiks,"",$E67+Pieaugums),"")</f>
        <v/>
      </c>
    </row>
    <row r="69" spans="5:5" ht="18.75" customHeight="1" x14ac:dyDescent="0.25">
      <c r="E69" s="24" t="str">
        <f t="shared" si="2"/>
        <v/>
      </c>
    </row>
    <row r="70" spans="5:5" ht="18.75" customHeight="1" x14ac:dyDescent="0.25">
      <c r="E70" s="24" t="str">
        <f t="shared" si="2"/>
        <v/>
      </c>
    </row>
    <row r="71" spans="5:5" ht="18.75" customHeight="1" x14ac:dyDescent="0.25">
      <c r="E71" s="24" t="str">
        <f t="shared" si="2"/>
        <v/>
      </c>
    </row>
    <row r="72" spans="5:5" ht="18.75" customHeight="1" x14ac:dyDescent="0.25">
      <c r="E72" s="24" t="str">
        <f t="shared" si="2"/>
        <v/>
      </c>
    </row>
    <row r="73" spans="5:5" ht="18.75" customHeight="1" x14ac:dyDescent="0.25">
      <c r="E73" s="24" t="str">
        <f t="shared" si="2"/>
        <v/>
      </c>
    </row>
    <row r="74" spans="5:5" ht="18.75" customHeight="1" x14ac:dyDescent="0.25">
      <c r="E74" s="24" t="str">
        <f t="shared" si="2"/>
        <v/>
      </c>
    </row>
    <row r="75" spans="5:5" ht="18.75" customHeight="1" x14ac:dyDescent="0.25">
      <c r="E75" s="24" t="str">
        <f t="shared" si="2"/>
        <v/>
      </c>
    </row>
  </sheetData>
  <mergeCells count="3">
    <mergeCell ref="B2:C2"/>
    <mergeCell ref="B10:C10"/>
    <mergeCell ref="B1:C1"/>
  </mergeCells>
  <conditionalFormatting sqref="E3:E75">
    <cfRule type="expression" dxfId="2" priority="1">
      <formula>$E3&gt;BeiguLaiks</formula>
    </cfRule>
    <cfRule type="expression" dxfId="1" priority="2">
      <formula>$E3=BeiguLaiks</formula>
    </cfRule>
  </conditionalFormatting>
  <dataValidations count="14">
    <dataValidation allowBlank="1" showInputMessage="1" showErrorMessage="1" prompt="Definējiet laika intervālus šajā darblapā. Laiki kolonnā E atjauninās grafika kolonnu E dienas grafika darblapā un laika opcijās pasākumu plānotāja kolonnā F" sqref="A1" xr:uid="{00000000-0002-0000-0200-000000000000}"/>
    <dataValidation allowBlank="1" showInputMessage="1" showErrorMessage="1" prompt="Šajā šūnā ievadiet sākuma laiku" sqref="C4" xr:uid="{00000000-0002-0000-0200-000001000000}"/>
    <dataValidation type="list" errorStyle="warning" allowBlank="1" showInputMessage="1" showErrorMessage="1" error="Atlasiet intervālu no saraksta. Nospiediet taustiņu kombināciju ALT+lejupvērstā bultiņa, lai atvērtu nolaižamo sarakstu, pēc tam nospiediet taustiņu ENTER, lai atlasītu intervālu" prompt="Atlasiet intervālu no saraksta. Nospiediet taustiņu kombināciju ALT+lejupvērstā bultiņa, lai atvērtu nolaižamo sarakstu, pēc tam nospiediet taustiņu ENTER, lai atlasītu intervālu" sqref="C6" xr:uid="{00000000-0002-0000-0200-000002000000}">
      <formula1>"15 MIN, 30 MIN, 45 MIN, 60 MIN"</formula1>
    </dataValidation>
    <dataValidation errorStyle="warning" allowBlank="1" showInputMessage="1" showErrorMessage="1" prompt="Šajā šūnā ievadiet grafika beigu laiku" sqref="C8" xr:uid="{00000000-0002-0000-0200-000003000000}"/>
    <dataValidation allowBlank="1" showInputMessage="1" showErrorMessage="1" prompt="Lai konfigurētu savu grafiku, atjauniniet sākuma laiku, iestatiet pieauguma intervālu un beigu laiku. Laika grafiks kolonnā E tiks atjaunināts automātiski" sqref="B2 C2" xr:uid="{00000000-0002-0000-0200-000004000000}"/>
    <dataValidation allowBlank="1" showInputMessage="1" showErrorMessage="1" prompt="Atjauniniet grafiku dienas grafika darblapā, veicot izmaiņās šajā darblapā esošajā laika grafikā. Ievadiet sākuma laiku šūnā C4, intervālu šūnā C6 un beigu laiku šūnā C8" sqref="B1" xr:uid="{00000000-0002-0000-0200-000005000000}"/>
    <dataValidation allowBlank="1" showInputMessage="1" showErrorMessage="1" prompt="Laika tabula tiek automātiski atjaunināta, ņemot vērā sākuma laiku, intervālu un beigu laiku, kas ievadīts šūnās C4–C8 šajā darblapā" sqref="E2" xr:uid="{00000000-0002-0000-0200-000006000000}"/>
    <dataValidation allowBlank="1" showInputMessage="1" showErrorMessage="1" prompt="Iestatiet sākuma laiku šūnā pa labi" sqref="B4" xr:uid="{00000000-0002-0000-0200-000007000000}"/>
    <dataValidation allowBlank="1" showInputMessage="1" showErrorMessage="1" prompt="Iestatiet laika intervālu šūnā pa labi" sqref="B6" xr:uid="{00000000-0002-0000-0200-000008000000}"/>
    <dataValidation allowBlank="1" showInputMessage="1" showErrorMessage="1" prompt="Iestatiet beigu laiku šūnā pa labi" sqref="B8" xr:uid="{00000000-0002-0000-0200-000009000000}"/>
    <dataValidation allowBlank="1" showInputMessage="1" showErrorMessage="1" prompt="Skatiet dienas grafiku un pievienojiet pasākumu, atlasot šūnas tālāk." sqref="B10:C10" xr:uid="{00000000-0002-0000-0200-00000A000000}"/>
    <dataValidation allowBlank="1" showInputMessage="1" showErrorMessage="1" prompt="Navigācijas saite uz darblapu Pasākumu plānotājs, lai pievienotu pasākumu" sqref="B14" xr:uid="{00000000-0002-0000-0200-00000B000000}"/>
    <dataValidation allowBlank="1" showInputMessage="1" showErrorMessage="1" prompt="Navigācijas saite uz dienas grafiku" sqref="B12" xr:uid="{00000000-0002-0000-0200-00000C000000}"/>
    <dataValidation allowBlank="1" showErrorMessage="1" sqref="C3" xr:uid="{37A2AA15-E2A3-4120-A753-7CE8E4E981B4}"/>
  </dataValidations>
  <hyperlinks>
    <hyperlink ref="B12" location="'Dienas grafiks'!A1" tooltip="Atlasiet, lai skatītu dienas grafiku" display="Select to View Daily Schedule" xr:uid="{00000000-0004-0000-0200-000000000000}"/>
    <hyperlink ref="B14" location="'Pasākumu plānotājs'!A1" tooltip="Atlasiet, lai pievienotu jaunu pasākumu" display="Select to add a new event" xr:uid="{00000000-0004-0000-0200-000001000000}"/>
  </hyperlinks>
  <printOptions horizontalCentered="1"/>
  <pageMargins left="0.7" right="0.7" top="0.75" bottom="0.75" header="0.3" footer="0.3"/>
  <pageSetup paperSize="9" orientation="portrait" r:id="rId1"/>
  <headerFooter differentFirst="1">
    <oddFooter>Page &amp;P of &amp;N</oddFooter>
  </headerFooter>
  <ignoredErrors>
    <ignoredError sqref="E3" calculatedColumn="1"/>
  </ignoredErrors>
  <drawing r:id="rId2"/>
  <tableParts count="1">
    <tablePart r:id="rId3"/>
  </tableParts>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3.xml><?xml version="1.0" encoding="utf-8"?>
<?mso-contentType ?>
<FormTemplates xmlns="http://schemas.microsoft.com/sharepoint/v3/contenttype/forms">
  <Display>DocumentLibraryForm</Display>
  <Edit>DocumentLibraryForm</Edit>
  <New>DocumentLibraryForm</New>
</FormTemplates>
</file>

<file path=customXml/item3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1.xml><?xml version="1.0" encoding="utf-8"?>
<ds:datastoreItem xmlns:ds="http://schemas.openxmlformats.org/officeDocument/2006/customXml" ds:itemID="{3B6F51A6-2A0B-4A19-ADAB-F19286E03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3.xml><?xml version="1.0" encoding="utf-8"?>
<ds:datastoreItem xmlns:ds="http://schemas.openxmlformats.org/officeDocument/2006/customXml" ds:itemID="{4746A071-F2F6-44F3-8DF3-AE550BE92C41}">
  <ds:schemaRefs>
    <ds:schemaRef ds:uri="http://schemas.microsoft.com/sharepoint/v3/contenttype/forms"/>
  </ds:schemaRefs>
</ds:datastoreItem>
</file>

<file path=customXml/itemProps32.xml><?xml version="1.0" encoding="utf-8"?>
<ds:datastoreItem xmlns:ds="http://schemas.openxmlformats.org/officeDocument/2006/customXml" ds:itemID="{6073B13A-3754-45DE-8063-DBE88D20DC58}">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DocSecurity>0</ap:DocSecurity>
  <ap:Template>TM02780252</ap:Template>
  <ap:ScaleCrop>false</ap:ScaleCrop>
  <ap:HeadingPairs>
    <vt:vector baseType="variant" size="4">
      <vt:variant>
        <vt:lpstr>Darblapas</vt:lpstr>
      </vt:variant>
      <vt:variant>
        <vt:i4>3</vt:i4>
      </vt:variant>
      <vt:variant>
        <vt:lpstr>Diapazoni ar nosaukumiem</vt:lpstr>
      </vt:variant>
      <vt:variant>
        <vt:i4>10</vt:i4>
      </vt:variant>
    </vt:vector>
  </ap:HeadingPairs>
  <ap:TitlesOfParts>
    <vt:vector baseType="lpstr" size="13">
      <vt:lpstr>Dienas grafiks</vt:lpstr>
      <vt:lpstr>Pasākumu plānotājs</vt:lpstr>
      <vt:lpstr>Laika intervāli</vt:lpstr>
      <vt:lpstr>BeiguLaiks</vt:lpstr>
      <vt:lpstr>DienasVērt</vt:lpstr>
      <vt:lpstr>Gads</vt:lpstr>
      <vt:lpstr>GrafikaIezīmēšana</vt:lpstr>
      <vt:lpstr>KolonnasNosaukums2</vt:lpstr>
      <vt:lpstr>KolonnasNosaukums3</vt:lpstr>
      <vt:lpstr>LaikuSaraksts</vt:lpstr>
      <vt:lpstr>MēnešaNosaukums</vt:lpstr>
      <vt:lpstr>MinūtesTeksts</vt:lpstr>
      <vt:lpstr>Sākuma_laiks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2021-12-13T07:35:21Z</dcterms:created>
  <dcterms:modified xsi:type="dcterms:W3CDTF">2022-06-22T09:39:39Z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