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18"/>
  <workbookPr filterPrivacy="1" codeName="ThisWorkbook"/>
  <xr:revisionPtr revIDLastSave="0" documentId="13_ncr:1_{B6821548-EF8F-4163-92AD-C77EEF3BD47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Uzņēmējdarbības rēķins" sheetId="1" r:id="rId1"/>
    <sheet name="Klienti" sheetId="3" r:id="rId2"/>
  </sheets>
  <definedNames>
    <definedName name="Depozīts">'Uzņēmējdarbības rēķins'!$H$18</definedName>
    <definedName name="_xlnm.Print_Area" localSheetId="1">Klienti!$A:$L</definedName>
    <definedName name="_xlnm.Print_Area" localSheetId="0">'Uzņēmējdarbības rēķins'!$A:$I</definedName>
    <definedName name="_xlnm.Print_Titles" localSheetId="1">Klienti!$2:$2</definedName>
    <definedName name="_xlnm.Print_Titles" localSheetId="0">'Uzņēmējdarbības rēķins'!$8:$8</definedName>
    <definedName name="KlientaUzmeklēšana">CustomerList[UZŅĒMUMA NOSAUKUMS]</definedName>
    <definedName name="KolonnasNosaukums1">InvoiceItems[[#Headers],[DATUMS]]</definedName>
    <definedName name="nosaukums2.">CustomerList[[#Headers],[UZŅĒMUMA NOSAUKUMS]]</definedName>
    <definedName name="Piegāde">'Uzņēmējdarbības rēķins'!$H$17</definedName>
    <definedName name="PVN">'Uzņēmējdarbības rēķins'!$H$16</definedName>
    <definedName name="RēķinaNosaukums">'Uzņēmējdarbības rēķins'!$C$4</definedName>
    <definedName name="RēķinaStarpsumma">'Uzņēmējdarbības rēķins'!$H$14</definedName>
    <definedName name="Rindas_virsraksta_reģions2..E5">'Uzņēmējdarbības rēķins'!$D$4</definedName>
    <definedName name="Rindas_virsraksta_reģions3..H5">'Uzņēmējdarbības rēķins'!$G$4</definedName>
    <definedName name="Rindas_virsraksta_reģions4..H20">'Uzņēmējdarbības rēķins'!$G$14</definedName>
    <definedName name="RindasVirsrakstsReģions1..C6">'Uzņēmējdarbības rēķins'!$B$4</definedName>
    <definedName name="SalesTaxRate">'Uzņēmējdarbības rēķins'!$H$15</definedName>
    <definedName name="UzņēmumaNosaukums">'Uzņēmējdarbības rēķins'!$B$1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E6" i="1"/>
  <c r="E5" i="1"/>
  <c r="E4" i="1"/>
  <c r="B9" i="1" l="1"/>
  <c r="H5" i="1"/>
  <c r="C7" i="1" l="1"/>
  <c r="C6" i="1" l="1"/>
  <c r="H6" i="1" l="1"/>
  <c r="C5" i="1"/>
  <c r="H9" i="1" l="1"/>
  <c r="H10" i="1"/>
  <c r="H11" i="1"/>
  <c r="H12" i="1"/>
  <c r="H13" i="1"/>
  <c r="H14" i="1" l="1"/>
  <c r="H16" i="1" l="1"/>
  <c r="H19" i="1" s="1"/>
</calcChain>
</file>

<file path=xl/sharedStrings.xml><?xml version="1.0" encoding="utf-8"?>
<sst xmlns="http://schemas.openxmlformats.org/spreadsheetml/2006/main" count="62" uniqueCount="61">
  <si>
    <t>TAILSPIN TOYS</t>
  </si>
  <si>
    <t>Rēķina saņēmējs:</t>
  </si>
  <si>
    <t>Adrese:</t>
  </si>
  <si>
    <t>DATUMS</t>
  </si>
  <si>
    <t>Kopsumma jāapmaksā 10 dienu laikā. Kontiem ar nokavētiem maksājumiem tiks piemērota soda nauda 2% apmērā mēnesī.</t>
  </si>
  <si>
    <t>Lilija Alika</t>
  </si>
  <si>
    <t>PRECES NR.</t>
  </si>
  <si>
    <t>Tālrunis:</t>
  </si>
  <si>
    <t>Fakss:</t>
  </si>
  <si>
    <t>E-pasts:</t>
  </si>
  <si>
    <t>APRAKSTS</t>
  </si>
  <si>
    <t>Koka plāksnes</t>
  </si>
  <si>
    <t>Egļu iela 12</t>
  </si>
  <si>
    <t>Jūrmala, LV-1234</t>
  </si>
  <si>
    <t>DAUDZ.</t>
  </si>
  <si>
    <r>
      <rPr>
        <b/>
        <sz val="11"/>
        <color theme="2" tint="-0.749992370372631"/>
        <rFont val="Source Sans Pro"/>
        <family val="2"/>
      </rPr>
      <t xml:space="preserve">T: </t>
    </r>
    <r>
      <rPr>
        <sz val="11"/>
        <color theme="2" tint="-0.749992370372631"/>
        <rFont val="Source Sans Pro"/>
        <family val="2"/>
      </rPr>
      <t>123-555-0123</t>
    </r>
  </si>
  <si>
    <r>
      <rPr>
        <b/>
        <sz val="11"/>
        <color theme="2" tint="-0.749992370372631"/>
        <rFont val="Source Sans Pro"/>
        <family val="2"/>
      </rPr>
      <t>F:</t>
    </r>
    <r>
      <rPr>
        <sz val="11"/>
        <color theme="2" tint="-0.749992370372631"/>
        <rFont val="Source Sans Pro"/>
        <family val="2"/>
      </rPr>
      <t xml:space="preserve"> 123-555-0124</t>
    </r>
  </si>
  <si>
    <t>VIENĪBAS CENA</t>
  </si>
  <si>
    <t>tailspin@interestingsite.com</t>
  </si>
  <si>
    <t>www.tailspintoys.com</t>
  </si>
  <si>
    <t>Rēķina nr.:</t>
  </si>
  <si>
    <t>Rēķina datums:</t>
  </si>
  <si>
    <t>Kontaktpersona:</t>
  </si>
  <si>
    <t>ATLAIDE</t>
  </si>
  <si>
    <t>Rēķina starpsumma</t>
  </si>
  <si>
    <t>Nodokļu likme</t>
  </si>
  <si>
    <t>PVN</t>
  </si>
  <si>
    <t>Piegāde</t>
  </si>
  <si>
    <t>Saņemtais avanss</t>
  </si>
  <si>
    <t>Klienti</t>
  </si>
  <si>
    <t>KLIENTI</t>
  </si>
  <si>
    <t>UZŅĒMUMA NOSAUKUMS</t>
  </si>
  <si>
    <t>Contoso, Ltd</t>
  </si>
  <si>
    <t>KONTAKTINFORMĀCIJA</t>
  </si>
  <si>
    <t>Alfons Vītols</t>
  </si>
  <si>
    <t>Antra Ābola</t>
  </si>
  <si>
    <t>ADRESE</t>
  </si>
  <si>
    <t>Ķiršu iela 345</t>
  </si>
  <si>
    <t>Riekstu aleja 567</t>
  </si>
  <si>
    <t>ADRESE 2</t>
  </si>
  <si>
    <t>Dzīvoklis nr. 12</t>
  </si>
  <si>
    <t>PILSĒTA</t>
  </si>
  <si>
    <t>Valmiera</t>
  </si>
  <si>
    <t>Ainaži</t>
  </si>
  <si>
    <t>NOVADS</t>
  </si>
  <si>
    <t>Salacgrīvas</t>
  </si>
  <si>
    <t>Valmieras</t>
  </si>
  <si>
    <t>PASTA INDEKSS</t>
  </si>
  <si>
    <t>09876</t>
  </si>
  <si>
    <t>TĀLRUNIS</t>
  </si>
  <si>
    <t>25550178</t>
  </si>
  <si>
    <t>25550189</t>
  </si>
  <si>
    <t>E-PASTS</t>
  </si>
  <si>
    <t>alfons@excellentwebsite.com</t>
  </si>
  <si>
    <t>contoso@websitegoeshere.com</t>
  </si>
  <si>
    <t>FAKSS</t>
  </si>
  <si>
    <t>25550187</t>
  </si>
  <si>
    <t>25550123</t>
  </si>
  <si>
    <t>Tirdzniecības rēķins</t>
  </si>
  <si>
    <t>Kopsumma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</si>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</sst>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;0;;@"/>
    <numFmt numFmtId="168" formatCode="#,##0.00\ [$EUR]"/>
    <numFmt numFmtId="169" formatCode="[&lt;=9999999]###\-####;\(###\)\ ###\-####"/>
  </numFmts>
  <fonts count="27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28"/>
      <color theme="4"/>
      <name val="Verdana"/>
      <family val="2"/>
    </font>
    <font>
      <sz val="11"/>
      <color rgb="FF707070"/>
      <name val="Source Sans Pro"/>
      <family val="2"/>
    </font>
    <font>
      <sz val="11"/>
      <color theme="3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1"/>
      <color theme="0"/>
      <name val="Source Sans Pro"/>
      <family val="2"/>
    </font>
    <font>
      <sz val="11"/>
      <color theme="3"/>
      <name val="Trebuchet MS Bold Italic"/>
    </font>
    <font>
      <sz val="11"/>
      <color theme="0"/>
      <name val="Trebuchet MS Bold Italic"/>
    </font>
    <font>
      <b/>
      <sz val="11"/>
      <color theme="0"/>
      <name val="Source Sans Pro"/>
      <family val="2"/>
    </font>
    <font>
      <sz val="11"/>
      <color theme="3" tint="-0.249977111117893"/>
      <name val="Source Sans Pro"/>
      <family val="2"/>
    </font>
    <font>
      <sz val="10"/>
      <color theme="2" tint="-0.749992370372631"/>
      <name val="Calibri"/>
      <family val="2"/>
      <scheme val="minor"/>
    </font>
    <font>
      <sz val="10"/>
      <color theme="2" tint="-0.749992370372631"/>
      <name val="Source Sans Pro"/>
      <family val="2"/>
    </font>
    <font>
      <sz val="11"/>
      <color theme="2" tint="-0.749992370372631"/>
      <name val="Source Sans Pro"/>
      <family val="2"/>
    </font>
    <font>
      <b/>
      <sz val="11"/>
      <color theme="2" tint="-0.749992370372631"/>
      <name val="Source Sans Pro"/>
      <family val="2"/>
    </font>
    <font>
      <sz val="9"/>
      <color theme="2" tint="-0.749992370372631"/>
      <name val="Source Sans Pro"/>
      <family val="2"/>
    </font>
    <font>
      <b/>
      <sz val="28"/>
      <color theme="4" tint="-0.499984740745262"/>
      <name val="Trebuchet MS"/>
      <family val="2"/>
    </font>
    <font>
      <b/>
      <sz val="22"/>
      <color theme="4" tint="-0.499984740745262"/>
      <name val="Trebuchet MS Bold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3" tint="0.59996337778862885"/>
      </bottom>
      <diagonal/>
    </border>
  </borders>
  <cellStyleXfs count="24">
    <xf numFmtId="0" fontId="0" fillId="0" borderId="0">
      <alignment horizontal="left" vertical="center" wrapText="1"/>
    </xf>
    <xf numFmtId="0" fontId="7" fillId="0" borderId="0" applyNumberFormat="0" applyFill="0" applyBorder="0" applyAlignment="0" applyProtection="0">
      <alignment vertical="center" wrapText="1"/>
    </xf>
    <xf numFmtId="0" fontId="8" fillId="0" borderId="0" applyNumberFormat="0" applyFill="0" applyBorder="0" applyProtection="0">
      <alignment horizontal="left" wrapText="1" indent="2"/>
    </xf>
    <xf numFmtId="0" fontId="8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7" fillId="0" borderId="0" applyNumberFormat="0" applyFill="0" applyBorder="0" applyAlignment="0" applyProtection="0">
      <alignment vertical="center" wrapText="1"/>
    </xf>
    <xf numFmtId="2" fontId="4" fillId="0" borderId="0" applyFill="0" applyBorder="0" applyProtection="0">
      <alignment horizontal="left" vertical="center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 indent="1"/>
    </xf>
    <xf numFmtId="0" fontId="7" fillId="0" borderId="0" applyNumberFormat="0" applyFill="0" applyProtection="0">
      <alignment horizontal="right" vertical="top" indent="2"/>
    </xf>
    <xf numFmtId="0" fontId="7" fillId="0" borderId="0" applyNumberFormat="0" applyFill="0" applyBorder="0" applyProtection="0">
      <alignment horizontal="right" indent="2"/>
    </xf>
    <xf numFmtId="0" fontId="7" fillId="2" borderId="2" applyNumberFormat="0" applyFont="0" applyAlignment="0" applyProtection="0"/>
    <xf numFmtId="0" fontId="6" fillId="0" borderId="3" applyNumberFormat="0" applyFill="0" applyAlignment="0" applyProtection="0"/>
    <xf numFmtId="0" fontId="7" fillId="0" borderId="1" applyNumberFormat="0" applyFont="0" applyFill="0" applyAlignment="0">
      <alignment vertical="center"/>
    </xf>
    <xf numFmtId="14" fontId="7" fillId="0" borderId="0" applyFont="0" applyFill="0" applyBorder="0" applyAlignment="0" applyProtection="0">
      <alignment horizontal="left" vertical="center"/>
    </xf>
    <xf numFmtId="1" fontId="7" fillId="0" borderId="0" applyFont="0" applyFill="0" applyBorder="0" applyProtection="0">
      <alignment vertical="center"/>
    </xf>
    <xf numFmtId="169" fontId="7" fillId="0" borderId="0" applyFont="0" applyFill="0" applyBorder="0" applyAlignment="0" applyProtection="0">
      <alignment vertical="center"/>
    </xf>
    <xf numFmtId="0" fontId="7" fillId="0" borderId="0" applyNumberFormat="0" applyFill="0" applyBorder="0" applyProtection="0"/>
    <xf numFmtId="166" fontId="5" fillId="0" borderId="0" applyNumberFormat="0">
      <alignment horizontal="left" vertical="top" wrapText="1"/>
    </xf>
    <xf numFmtId="0" fontId="5" fillId="0" borderId="0" applyNumberFormat="0" applyFill="0" applyBorder="0">
      <alignment horizontal="right" vertical="center" wrapText="1"/>
    </xf>
    <xf numFmtId="0" fontId="7" fillId="0" borderId="0" applyNumberFormat="0" applyFont="0" applyFill="0" applyBorder="0">
      <alignment horizontal="left" vertical="center" wrapText="1"/>
    </xf>
    <xf numFmtId="0" fontId="9" fillId="0" borderId="0" applyNumberFormat="0" applyFill="0" applyBorder="0">
      <alignment horizontal="center" vertical="center" wrapText="1"/>
    </xf>
  </cellStyleXfs>
  <cellXfs count="63">
    <xf numFmtId="0" fontId="0" fillId="0" borderId="0" xfId="0">
      <alignment horizontal="left" vertical="center" wrapText="1"/>
    </xf>
    <xf numFmtId="0" fontId="3" fillId="0" borderId="0" xfId="0" applyFont="1">
      <alignment horizontal="left" vertical="center" wrapText="1"/>
    </xf>
    <xf numFmtId="0" fontId="12" fillId="0" borderId="0" xfId="0" applyFont="1" applyAlignment="1">
      <alignment horizontal="left" vertical="center" wrapText="1" indent="1"/>
    </xf>
    <xf numFmtId="0" fontId="11" fillId="0" borderId="0" xfId="19" applyFont="1" applyAlignment="1">
      <alignment horizontal="left" indent="1"/>
    </xf>
    <xf numFmtId="0" fontId="12" fillId="0" borderId="0" xfId="0" applyFont="1">
      <alignment horizontal="left" vertical="center" wrapText="1"/>
    </xf>
    <xf numFmtId="0" fontId="15" fillId="0" borderId="0" xfId="23" applyFont="1" applyFill="1" applyAlignment="1">
      <alignment horizontal="center" vertical="top" wrapText="1"/>
    </xf>
    <xf numFmtId="0" fontId="16" fillId="0" borderId="0" xfId="0" applyFont="1">
      <alignment horizontal="left" vertical="center" wrapText="1"/>
    </xf>
    <xf numFmtId="0" fontId="17" fillId="0" borderId="0" xfId="23" quotePrefix="1" applyFont="1">
      <alignment horizontal="center" vertical="center" wrapText="1"/>
    </xf>
    <xf numFmtId="168" fontId="14" fillId="0" borderId="5" xfId="10" applyFont="1" applyFill="1" applyBorder="1" applyProtection="1">
      <alignment horizontal="right" vertical="center" indent="1"/>
    </xf>
    <xf numFmtId="9" fontId="14" fillId="0" borderId="3" xfId="4" applyFont="1" applyFill="1" applyBorder="1" applyProtection="1">
      <alignment horizontal="right" vertical="center" indent="1"/>
    </xf>
    <xf numFmtId="168" fontId="14" fillId="0" borderId="3" xfId="10" applyFont="1" applyFill="1" applyBorder="1" applyProtection="1">
      <alignment horizontal="right" vertical="center" indent="1"/>
    </xf>
    <xf numFmtId="168" fontId="14" fillId="0" borderId="4" xfId="10" applyFont="1" applyFill="1" applyBorder="1" applyProtection="1">
      <alignment horizontal="right" vertical="center" indent="1"/>
    </xf>
    <xf numFmtId="168" fontId="14" fillId="0" borderId="0" xfId="10" applyFont="1" applyFill="1" applyBorder="1" applyProtection="1">
      <alignment horizontal="right" vertical="center" indent="1"/>
    </xf>
    <xf numFmtId="0" fontId="13" fillId="0" borderId="5" xfId="14" applyFont="1" applyFill="1" applyBorder="1" applyAlignment="1" applyProtection="1">
      <alignment horizontal="left" vertical="center" indent="1"/>
    </xf>
    <xf numFmtId="0" fontId="13" fillId="0" borderId="3" xfId="14" applyFont="1" applyFill="1" applyAlignment="1" applyProtection="1">
      <alignment horizontal="left" vertical="center" indent="1"/>
    </xf>
    <xf numFmtId="0" fontId="13" fillId="0" borderId="4" xfId="14" applyFont="1" applyFill="1" applyBorder="1" applyAlignment="1" applyProtection="1">
      <alignment horizontal="left" vertical="center" indent="1"/>
    </xf>
    <xf numFmtId="0" fontId="13" fillId="0" borderId="0" xfId="14" applyFont="1" applyFill="1" applyBorder="1" applyAlignment="1" applyProtection="1">
      <alignment horizontal="left" vertical="center" indent="1"/>
    </xf>
    <xf numFmtId="0" fontId="18" fillId="3" borderId="0" xfId="21" applyFont="1" applyFill="1" applyBorder="1" applyAlignment="1">
      <alignment horizontal="center" vertical="center" wrapText="1"/>
    </xf>
    <xf numFmtId="0" fontId="18" fillId="3" borderId="0" xfId="21" applyFont="1" applyFill="1" applyBorder="1" applyAlignment="1">
      <alignment horizontal="right" vertical="center" wrapText="1" indent="1"/>
    </xf>
    <xf numFmtId="0" fontId="18" fillId="3" borderId="0" xfId="14" applyFont="1" applyFill="1" applyBorder="1" applyAlignment="1" applyProtection="1">
      <alignment horizontal="left" vertical="center" indent="1"/>
    </xf>
    <xf numFmtId="168" fontId="15" fillId="3" borderId="0" xfId="10" applyFont="1" applyFill="1" applyBorder="1" applyProtection="1">
      <alignment horizontal="right" vertical="center" indent="1"/>
    </xf>
    <xf numFmtId="0" fontId="19" fillId="0" borderId="0" xfId="0" applyFont="1" applyAlignment="1">
      <alignment horizontal="left" vertical="center" wrapText="1" indent="1"/>
    </xf>
    <xf numFmtId="0" fontId="19" fillId="0" borderId="0" xfId="0" applyFont="1">
      <alignment horizontal="left" vertical="center" wrapText="1"/>
    </xf>
    <xf numFmtId="0" fontId="19" fillId="0" borderId="0" xfId="0" applyFont="1" applyAlignment="1">
      <alignment horizontal="left" vertical="center"/>
    </xf>
    <xf numFmtId="169" fontId="19" fillId="0" borderId="0" xfId="18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69" fontId="19" fillId="0" borderId="0" xfId="18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 wrapText="1"/>
    </xf>
    <xf numFmtId="1" fontId="19" fillId="0" borderId="0" xfId="17" applyFont="1" applyFill="1" applyBorder="1" applyAlignment="1">
      <alignment horizontal="center" vertical="center"/>
    </xf>
    <xf numFmtId="168" fontId="19" fillId="0" borderId="0" xfId="9" applyFont="1" applyFill="1" applyBorder="1" applyAlignment="1">
      <alignment horizontal="center" vertical="center"/>
    </xf>
    <xf numFmtId="168" fontId="19" fillId="0" borderId="0" xfId="10" applyFont="1" applyFill="1" applyBorder="1">
      <alignment horizontal="right" vertical="center" indent="1"/>
    </xf>
    <xf numFmtId="0" fontId="20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1" fillId="0" borderId="0" xfId="0" applyFont="1">
      <alignment horizontal="left" vertical="center" wrapText="1"/>
    </xf>
    <xf numFmtId="0" fontId="22" fillId="0" borderId="0" xfId="11" applyFont="1" applyAlignment="1">
      <alignment horizontal="left" vertical="top" indent="1"/>
    </xf>
    <xf numFmtId="166" fontId="23" fillId="0" borderId="0" xfId="20" applyNumberFormat="1" applyFont="1" applyAlignment="1">
      <alignment horizontal="left" vertical="top" wrapText="1" indent="1"/>
    </xf>
    <xf numFmtId="169" fontId="23" fillId="0" borderId="0" xfId="18" applyFont="1" applyAlignment="1">
      <alignment horizontal="left" vertical="top" wrapText="1" indent="1"/>
    </xf>
    <xf numFmtId="0" fontId="22" fillId="0" borderId="0" xfId="11" applyFont="1" applyAlignment="1">
      <alignment horizontal="left" vertical="top" indent="2"/>
    </xf>
    <xf numFmtId="0" fontId="23" fillId="0" borderId="0" xfId="20" applyNumberFormat="1" applyFont="1">
      <alignment horizontal="left" vertical="top" wrapText="1"/>
    </xf>
    <xf numFmtId="169" fontId="23" fillId="0" borderId="0" xfId="18" applyFont="1" applyBorder="1" applyAlignment="1">
      <alignment horizontal="left" vertical="top" wrapText="1" indent="1"/>
    </xf>
    <xf numFmtId="14" fontId="23" fillId="0" borderId="0" xfId="20" applyNumberFormat="1" applyFont="1">
      <alignment horizontal="left" vertical="top" wrapText="1"/>
    </xf>
    <xf numFmtId="166" fontId="23" fillId="0" borderId="0" xfId="20" applyNumberFormat="1" applyFont="1">
      <alignment horizontal="left" vertical="top" wrapText="1"/>
    </xf>
    <xf numFmtId="0" fontId="24" fillId="0" borderId="0" xfId="0" applyFont="1" applyAlignment="1">
      <alignment horizontal="left" vertical="top" indent="1"/>
    </xf>
    <xf numFmtId="0" fontId="21" fillId="0" borderId="0" xfId="0" applyFont="1" applyAlignment="1">
      <alignment horizontal="left" vertical="top" wrapText="1"/>
    </xf>
    <xf numFmtId="0" fontId="22" fillId="0" borderId="0" xfId="2" applyFont="1" applyAlignment="1">
      <alignment horizontal="left" wrapText="1" indent="1"/>
    </xf>
    <xf numFmtId="169" fontId="22" fillId="0" borderId="0" xfId="18" applyFont="1" applyAlignment="1">
      <alignment horizontal="left" wrapText="1" indent="1"/>
    </xf>
    <xf numFmtId="0" fontId="22" fillId="0" borderId="0" xfId="3" applyFont="1" applyAlignment="1">
      <alignment horizontal="left" vertical="top" wrapText="1" indent="1"/>
    </xf>
    <xf numFmtId="2" fontId="26" fillId="0" borderId="0" xfId="6" applyFont="1" applyAlignment="1">
      <alignment horizontal="left" vertical="center" inden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 indent="1"/>
    </xf>
    <xf numFmtId="0" fontId="18" fillId="0" borderId="0" xfId="22" applyFont="1" applyFill="1" applyBorder="1" applyAlignment="1">
      <alignment horizontal="left" vertical="center" wrapText="1" indent="1"/>
    </xf>
    <xf numFmtId="0" fontId="18" fillId="0" borderId="0" xfId="22" applyFont="1" applyFill="1" applyBorder="1" applyAlignment="1">
      <alignment horizontal="center" vertical="center" wrapText="1"/>
    </xf>
    <xf numFmtId="0" fontId="18" fillId="0" borderId="0" xfId="21" applyFont="1" applyFill="1" applyBorder="1" applyAlignment="1">
      <alignment horizontal="center" vertical="center" wrapText="1"/>
    </xf>
    <xf numFmtId="14" fontId="19" fillId="0" borderId="0" xfId="16" applyFont="1" applyFill="1" applyBorder="1" applyAlignment="1">
      <alignment horizontal="left" vertical="center" wrapText="1" indent="1"/>
    </xf>
    <xf numFmtId="0" fontId="19" fillId="0" borderId="0" xfId="22" applyFont="1" applyFill="1" applyBorder="1" applyAlignment="1">
      <alignment horizontal="center" vertical="center" wrapText="1"/>
    </xf>
    <xf numFmtId="166" fontId="23" fillId="0" borderId="0" xfId="20" applyNumberFormat="1" applyFont="1" applyAlignment="1">
      <alignment horizontal="left" vertical="top" indent="1"/>
    </xf>
    <xf numFmtId="0" fontId="22" fillId="0" borderId="0" xfId="1" applyFont="1" applyBorder="1" applyAlignment="1">
      <alignment wrapText="1"/>
    </xf>
    <xf numFmtId="0" fontId="22" fillId="0" borderId="0" xfId="1" applyFont="1" applyBorder="1" applyAlignment="1">
      <alignment vertical="top" wrapText="1"/>
    </xf>
    <xf numFmtId="2" fontId="25" fillId="0" borderId="0" xfId="6" applyFont="1" applyBorder="1" applyAlignment="1">
      <alignment horizontal="left" vertical="center" wrapText="1"/>
    </xf>
    <xf numFmtId="2" fontId="10" fillId="0" borderId="0" xfId="6" applyFont="1" applyBorder="1" applyAlignment="1">
      <alignment horizontal="left" vertical="center" wrapText="1"/>
    </xf>
    <xf numFmtId="169" fontId="22" fillId="0" borderId="0" xfId="3" applyNumberFormat="1" applyFont="1" applyAlignment="1">
      <alignment horizontal="left" vertical="top" wrapText="1" indent="1"/>
    </xf>
  </cellXfs>
  <cellStyles count="24">
    <cellStyle name="Datums" xfId="16" xr:uid="{00000000-0005-0000-0000-000004000000}"/>
    <cellStyle name="Detalizēta tabulas informācija, līdzināta pa kreisi" xfId="22" xr:uid="{00000000-0005-0000-0000-000013000000}"/>
    <cellStyle name="Hipersaite" xfId="1" builtinId="8" customBuiltin="1"/>
    <cellStyle name="Izmantota hipersaite" xfId="5" builtinId="9" customBuiltin="1"/>
    <cellStyle name="Komats" xfId="7" builtinId="3" customBuiltin="1"/>
    <cellStyle name="Komats [0]" xfId="8" builtinId="6" customBuiltin="1"/>
    <cellStyle name="Kopsumma" xfId="14" builtinId="25" customBuiltin="1"/>
    <cellStyle name="Labā apmale" xfId="15" xr:uid="{00000000-0005-0000-0000-000012000000}"/>
    <cellStyle name="Nosaukums" xfId="6" builtinId="15" customBuiltin="1"/>
    <cellStyle name="Parasts" xfId="0" builtinId="0" customBuiltin="1"/>
    <cellStyle name="Paskaidrojošs teksts" xfId="19" builtinId="53" customBuiltin="1"/>
    <cellStyle name="Piezīme" xfId="13" builtinId="10" customBuiltin="1"/>
    <cellStyle name="Procenti" xfId="4" builtinId="5" customBuiltin="1"/>
    <cellStyle name="Rēķina informācija" xfId="20" xr:uid="{00000000-0005-0000-0000-00000C000000}"/>
    <cellStyle name="Skaits" xfId="17" xr:uid="{00000000-0005-0000-0000-000011000000}"/>
    <cellStyle name="Tabulas virsraksta līdzinājums pa labi" xfId="21" xr:uid="{00000000-0005-0000-0000-000014000000}"/>
    <cellStyle name="Tālrunis" xfId="18" xr:uid="{00000000-0005-0000-0000-000010000000}"/>
    <cellStyle name="Valūta" xfId="9" builtinId="4" customBuiltin="1"/>
    <cellStyle name="Valūta [0]" xfId="10" builtinId="7" customBuiltin="1"/>
    <cellStyle name="Virsraksts 1" xfId="2" builtinId="16" customBuiltin="1"/>
    <cellStyle name="Virsraksts 2" xfId="3" builtinId="17" customBuiltin="1"/>
    <cellStyle name="Virsraksts 3" xfId="11" builtinId="18" customBuiltin="1"/>
    <cellStyle name="Virsraksts 4" xfId="12" builtinId="19" customBuiltin="1"/>
    <cellStyle name="z_navigācijas šūna" xfId="23" xr:uid="{00000000-0005-0000-0000-000017000000}"/>
  </cellStyles>
  <dxfs count="38">
    <dxf>
      <font>
        <b/>
        <i val="0"/>
        <color theme="3"/>
      </font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Source Sans Pro"/>
        <scheme val="none"/>
      </font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Source Sans Pro"/>
        <scheme val="none"/>
      </font>
      <alignment horizontal="general" vertical="center" textRotation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solid">
          <fgColor indexed="64"/>
          <bgColor theme="1" tint="0.34998626667073579"/>
        </patternFill>
      </fill>
      <alignment horizontal="general" vertical="center" textRotation="0" indent="0" justifyLastLine="0" shrinkToFit="0" readingOrder="0"/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5" defaultPivotStyle="PivotStyleLight16">
    <tableStyle name="Tirdzniecības rēķins" pivot="0" count="5" xr9:uid="{00000000-0011-0000-FFFF-FFFF00000000}">
      <tableStyleElement type="wholeTable" dxfId="37"/>
      <tableStyleElement type="headerRow" dxfId="36"/>
      <tableStyleElement type="totalRow" dxfId="35"/>
      <tableStyleElement type="firstRowStripe" dxfId="34"/>
      <tableStyleElement type="firstColumnStripe" dxfId="33"/>
    </tableStyle>
    <tableStyle name="Tabulas stils 1" pivot="0" count="3" xr9:uid="{AA9AF6CC-74EC-A548-910A-2CEC5057D9FB}">
      <tableStyleElement type="firstRowStripe" dxfId="32"/>
      <tableStyleElement type="secondRowStripe" dxfId="31"/>
      <tableStyleElement type="firstColumnStripe" dxfId="30"/>
    </tableStyle>
    <tableStyle name="Tabulas stils 2" pivot="0" count="1" xr9:uid="{AAC86889-926A-9644-9E30-E6BC94208819}">
      <tableStyleElement type="firstRowStripe" dxfId="29"/>
    </tableStyle>
    <tableStyle name="Tabulas stils 3" pivot="0" count="1" xr9:uid="{5A480686-C0EA-C14B-997D-F309FB808E8A}">
      <tableStyleElement type="firstRowStripe" dxfId="28"/>
    </tableStyle>
    <tableStyle name="Tabulas stils 4" pivot="0" count="2" xr9:uid="{125EA417-284A-6046-8AD9-209A0A64DD89}">
      <tableStyleElement type="headerRow" dxfId="27"/>
      <tableStyleElement type="firstRowStripe" dxfId="26"/>
    </tableStyle>
  </tableStyles>
  <colors>
    <mruColors>
      <color rgb="FF707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Klienti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Uz&#326;&#275;m&#275;jdarb&#299;bas r&#275;&#311;ins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1</xdr:row>
      <xdr:rowOff>296552</xdr:rowOff>
    </xdr:to>
    <xdr:sp macro="" textlink="">
      <xdr:nvSpPr>
        <xdr:cNvPr id="3" name="Bultiņa: 2. piecstūris" descr="Atlasiet, lai pārietu uz darblapu Klienti">
          <a:hlinkClick xmlns:r="http://schemas.openxmlformats.org/officeDocument/2006/relationships" r:id="rId1" tooltip="Atlasiet, lai pārietu uz darblapu Klienti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lv" sz="1100" b="1">
              <a:ln>
                <a:noFill/>
              </a:ln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Klienti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28574</xdr:colOff>
      <xdr:row>0</xdr:row>
      <xdr:rowOff>66673</xdr:rowOff>
    </xdr:from>
    <xdr:to>
      <xdr:col>12</xdr:col>
      <xdr:colOff>1963419</xdr:colOff>
      <xdr:row>0</xdr:row>
      <xdr:rowOff>478153</xdr:rowOff>
    </xdr:to>
    <xdr:sp macro="" textlink="">
      <xdr:nvSpPr>
        <xdr:cNvPr id="2" name="Bultiņa: 1. piecstūris" descr="Atlasiet, lai dotos uz darblapu Tirdzniecības rēķins">
          <a:hlinkClick xmlns:r="http://schemas.openxmlformats.org/officeDocument/2006/relationships" r:id="rId1" tooltip="Atlasiet, lai dotos uz darblapu Tirdzniecības rēķins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6175354" y="66673"/>
          <a:ext cx="1647825" cy="411480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lv-LV" sz="1100" b="1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Uzņēmējdarbības rēķins</a:t>
          </a:r>
          <a:endParaRPr lang="en-US" sz="1100" b="1">
            <a:solidFill>
              <a:schemeClr val="bg1"/>
            </a:solidFill>
            <a:latin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voiceItems" displayName="InvoiceItems" ref="B8:H13" headerRowDxfId="25" dataDxfId="24" totalsRowDxfId="22" tableBorderDxfId="23">
  <autoFilter ref="B8:H1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UMS" totalsRowLabel="Kopsumma" dataDxfId="21" dataCellStyle="Datums"/>
    <tableColumn id="1" xr3:uid="{00000000-0010-0000-0000-000001000000}" name="PRECES NR." dataDxfId="20" dataCellStyle="Detalizēta tabulas informācija, līdzināta pa kreisi"/>
    <tableColumn id="2" xr3:uid="{00000000-0010-0000-0000-000002000000}" name="APRAKSTS" dataDxfId="19" dataCellStyle="Detalizēta tabulas informācija, līdzināta pa kreisi"/>
    <tableColumn id="3" xr3:uid="{00000000-0010-0000-0000-000003000000}" name="DAUDZ." dataDxfId="18"/>
    <tableColumn id="4" xr3:uid="{00000000-0010-0000-0000-000004000000}" name="VIENĪBAS CENA" dataDxfId="17"/>
    <tableColumn id="5" xr3:uid="{00000000-0010-0000-0000-000005000000}" name="ATLAIDE" dataDxfId="16"/>
    <tableColumn id="6" xr3:uid="{00000000-0010-0000-0000-000006000000}" name="KOPSUMMA" dataDxfId="15">
      <calculatedColumnFormula>IF(AND(InvoiceItems[[#This Row],[DAUDZ.]]&lt;&gt;"",InvoiceItems[[#This Row],[VIENĪBAS CENA]]&lt;&gt;""),(InvoiceItems[[#This Row],[DAUDZ.]]*InvoiceItems[[#This Row],[VIENĪBAS CENA]])-InvoiceItems[[#This Row],[ATLAIDE]],"")</calculatedColumnFormula>
    </tableColumn>
  </tableColumns>
  <tableStyleInfo name="Tabulas stils 4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datumu, elementa nr., aprakstu, daudzumu, vienības cenu un atlaidi. Kopsumma tiek aprēķināta automātiski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ustomerList" displayName="CustomerList" ref="B2:K4" headerRowDxfId="14" dataDxfId="13" totalsRowDxfId="11" tableBorderDxfId="12">
  <autoFilter ref="B2:K4" xr:uid="{00000000-0009-0000-0100-000001000000}"/>
  <tableColumns count="10">
    <tableColumn id="2" xr3:uid="{00000000-0010-0000-0100-000002000000}" name="UZŅĒMUMA NOSAUKUMS" dataDxfId="10"/>
    <tableColumn id="3" xr3:uid="{00000000-0010-0000-0100-000003000000}" name="KONTAKTINFORMĀCIJA" dataDxfId="9"/>
    <tableColumn id="4" xr3:uid="{00000000-0010-0000-0100-000004000000}" name="ADRESE" dataDxfId="8"/>
    <tableColumn id="1" xr3:uid="{00000000-0010-0000-0100-000001000000}" name="ADRESE 2" dataDxfId="7"/>
    <tableColumn id="5" xr3:uid="{00000000-0010-0000-0100-000005000000}" name="PILSĒTA" dataDxfId="6"/>
    <tableColumn id="6" xr3:uid="{00000000-0010-0000-0100-000006000000}" name="NOVADS" dataDxfId="5"/>
    <tableColumn id="7" xr3:uid="{00000000-0010-0000-0100-000007000000}" name="PASTA INDEKSS" dataDxfId="4"/>
    <tableColumn id="8" xr3:uid="{00000000-0010-0000-0100-000008000000}" name="TĀLRUNIS" dataDxfId="3" dataCellStyle="Tālrunis"/>
    <tableColumn id="10" xr3:uid="{00000000-0010-0000-0100-00000A000000}" name="E-PASTS" dataDxfId="2"/>
    <tableColumn id="11" xr3:uid="{00000000-0010-0000-0100-00000B000000}" name="FAKSS" dataDxfId="1" dataCellStyle="Tālrunis"/>
  </tableColumns>
  <tableStyleInfo name="Tabulas stils 4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klienta informāciju, piemēram, uzņēmuma nosaukumu, kontaktpersonas vārdu, adresi, tālruni, e-pastu un faksa numuru"/>
    </ext>
  </extLst>
</table>
</file>

<file path=xl/theme/theme11.xml><?xml version="1.0" encoding="utf-8"?>
<a:theme xmlns:a="http://schemas.openxmlformats.org/drawingml/2006/main" name="Office Theme">
  <a:themeElements>
    <a:clrScheme name="Commercial Invoice">
      <a:dk1>
        <a:srgbClr val="000000"/>
      </a:dk1>
      <a:lt1>
        <a:srgbClr val="FFFFFF"/>
      </a:lt1>
      <a:dk2>
        <a:srgbClr val="6F6F6F"/>
      </a:dk2>
      <a:lt2>
        <a:srgbClr val="E7E6E6"/>
      </a:lt2>
      <a:accent1>
        <a:srgbClr val="E1BF49"/>
      </a:accent1>
      <a:accent2>
        <a:srgbClr val="B8B8B8"/>
      </a:accent2>
      <a:accent3>
        <a:srgbClr val="8BBC58"/>
      </a:accent3>
      <a:accent4>
        <a:srgbClr val="5097C7"/>
      </a:accent4>
      <a:accent5>
        <a:srgbClr val="E08587"/>
      </a:accent5>
      <a:accent6>
        <a:srgbClr val="D189FC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7" /><Relationship Type="http://schemas.openxmlformats.org/officeDocument/2006/relationships/drawing" Target="/xl/drawings/drawing12.xml" Id="rId6" /><Relationship Type="http://schemas.openxmlformats.org/officeDocument/2006/relationships/printerSettings" Target="/xl/printerSettings/printerSettings12.bin" Id="rId5" /><Relationship Type="http://schemas.openxmlformats.org/officeDocument/2006/relationships/hyperlink" Target="http://www.tailspintoys.com/" TargetMode="External" Id="rId3" /><Relationship Type="http://schemas.openxmlformats.org/officeDocument/2006/relationships/hyperlink" Target="mailto:tailspin@interestingsite.com" TargetMode="External" Id="rId2" /><Relationship Type="http://schemas.openxmlformats.org/officeDocument/2006/relationships/hyperlink" Target="mailto:CustomerService@tailspintoys.com" TargetMode="External" Id="rId1" /><Relationship Type="http://schemas.openxmlformats.org/officeDocument/2006/relationships/hyperlink" Target="http://www.tailspintoys.com/" TargetMode="Externa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3" /><Relationship Type="http://schemas.openxmlformats.org/officeDocument/2006/relationships/table" Target="/xl/tables/table21.xml" Id="rId5" /><Relationship Type="http://schemas.openxmlformats.org/officeDocument/2006/relationships/drawing" Target="/xl/drawings/drawing21.xml" Id="rId4" /><Relationship Type="http://schemas.openxmlformats.org/officeDocument/2006/relationships/hyperlink" Target="mailto:mike@excellentwebsite.com" TargetMode="External" Id="rId2" /><Relationship Type="http://schemas.openxmlformats.org/officeDocument/2006/relationships/hyperlink" Target="mailto:contoso@websitegoeshere.com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B1:J19"/>
  <sheetViews>
    <sheetView showGridLines="0" tabSelected="1" zoomScaleNormal="100" workbookViewId="0"/>
  </sheetViews>
  <sheetFormatPr defaultColWidth="9.36328125" defaultRowHeight="30" customHeight="1" x14ac:dyDescent="0.35"/>
  <cols>
    <col min="1" max="1" width="2.6328125" customWidth="1"/>
    <col min="2" max="2" width="19.36328125" style="1" customWidth="1"/>
    <col min="3" max="3" width="28.81640625" style="1" customWidth="1"/>
    <col min="4" max="4" width="19.36328125" style="1" customWidth="1"/>
    <col min="5" max="5" width="22.08984375" style="1" customWidth="1"/>
    <col min="6" max="6" width="24.54296875" style="1" customWidth="1"/>
    <col min="7" max="7" width="23.7265625" style="1" customWidth="1"/>
    <col min="8" max="8" width="19.36328125" style="1" customWidth="1"/>
    <col min="9" max="9" width="2.6328125" customWidth="1"/>
    <col min="10" max="10" width="22.6328125" customWidth="1"/>
  </cols>
  <sheetData>
    <row r="1" spans="2:10" ht="22.25" customHeight="1" x14ac:dyDescent="0.3">
      <c r="B1" s="60" t="s">
        <v>0</v>
      </c>
      <c r="C1" s="61"/>
      <c r="D1" s="61"/>
      <c r="E1" s="46" t="s">
        <v>12</v>
      </c>
      <c r="F1" s="47" t="s">
        <v>15</v>
      </c>
      <c r="G1" s="58" t="s">
        <v>18</v>
      </c>
      <c r="H1" s="58"/>
      <c r="I1" s="4"/>
      <c r="J1" s="5" t="s">
        <v>29</v>
      </c>
    </row>
    <row r="2" spans="2:10" ht="29" customHeight="1" x14ac:dyDescent="0.35">
      <c r="B2" s="61"/>
      <c r="C2" s="61"/>
      <c r="D2" s="61"/>
      <c r="E2" s="48" t="s">
        <v>13</v>
      </c>
      <c r="F2" s="62" t="s">
        <v>16</v>
      </c>
      <c r="G2" s="59" t="s">
        <v>19</v>
      </c>
      <c r="H2" s="59"/>
      <c r="I2" s="4"/>
      <c r="J2" s="4"/>
    </row>
    <row r="3" spans="2:10" ht="30" customHeight="1" x14ac:dyDescent="0.35">
      <c r="B3" s="33"/>
      <c r="C3" s="33"/>
      <c r="D3" s="33"/>
      <c r="E3" s="34"/>
      <c r="F3" s="34"/>
      <c r="G3" s="35"/>
      <c r="H3" s="35"/>
      <c r="I3" s="4"/>
      <c r="J3" s="4"/>
    </row>
    <row r="4" spans="2:10" ht="30" customHeight="1" x14ac:dyDescent="0.35">
      <c r="B4" s="36" t="s">
        <v>1</v>
      </c>
      <c r="C4" s="37" t="s">
        <v>5</v>
      </c>
      <c r="D4" s="36" t="s">
        <v>7</v>
      </c>
      <c r="E4" s="38" t="str">
        <f>IFERROR(VLOOKUP(RēķinaNosaukums,CustomerList[],8,FALSE),"")</f>
        <v>25550178</v>
      </c>
      <c r="F4" s="38"/>
      <c r="G4" s="39" t="s">
        <v>20</v>
      </c>
      <c r="H4" s="40">
        <v>34567</v>
      </c>
    </row>
    <row r="5" spans="2:10" ht="30" customHeight="1" x14ac:dyDescent="0.35">
      <c r="B5" s="36" t="s">
        <v>2</v>
      </c>
      <c r="C5" s="37" t="str">
        <f>IFERROR(VLOOKUP(RēķinaNosaukums,CustomerList[],3,FALSE),"")</f>
        <v>Ķiršu iela 345</v>
      </c>
      <c r="D5" s="36" t="s">
        <v>8</v>
      </c>
      <c r="E5" s="41" t="str">
        <f>IFERROR(VLOOKUP(RēķinaNosaukums,CustomerList[],10,FALSE),"")</f>
        <v>25550187</v>
      </c>
      <c r="F5" s="41"/>
      <c r="G5" s="39" t="s">
        <v>21</v>
      </c>
      <c r="H5" s="42">
        <f ca="1">TODAY()</f>
        <v>44909</v>
      </c>
    </row>
    <row r="6" spans="2:10" ht="30" customHeight="1" x14ac:dyDescent="0.35">
      <c r="B6" s="36"/>
      <c r="C6" s="37" t="str">
        <f>IF(VLOOKUP(RēķinaNosaukums,CustomerList[],4,FALSE)&lt;&gt;"",VLOOKUP(RēķinaNosaukums,CustomerList[],4,FALSE),IF(VLOOKUP(RēķinaNosaukums,CustomerList[],5,FALSE)&lt;&gt;"",CONCATENATE(VLOOKUP(RēķinaNosaukums,CustomerList[],5,FALSE),", ",VLOOKUP(RēķinaNosaukums,CustomerList[],6,FALSE)," ",VLOOKUP(RēķinaNosaukums,CustomerList[],7,FALSE)),CONCATENATE(VLOOKUP(RēķinaNosaukums,CustomerList[],6,FALSE)," ",VLOOKUP(RēķinaNosaukums,CustomerList[],7,FALSE))))</f>
        <v>Dzīvoklis nr. 12</v>
      </c>
      <c r="D6" s="36" t="s">
        <v>9</v>
      </c>
      <c r="E6" s="57" t="str">
        <f>IFERROR(VLOOKUP(RēķinaNosaukums,CustomerList[],9,FALSE),"")</f>
        <v>alfons@excellentwebsite.com</v>
      </c>
      <c r="F6" s="37"/>
      <c r="G6" s="39" t="s">
        <v>22</v>
      </c>
      <c r="H6" s="43" t="str">
        <f>IFERROR(VLOOKUP(RēķinaNosaukums,CustomerList[],2,FALSE),"")</f>
        <v>Alfons Vītols</v>
      </c>
    </row>
    <row r="7" spans="2:10" ht="30" customHeight="1" x14ac:dyDescent="0.35">
      <c r="B7" s="36"/>
      <c r="C7" s="37" t="str">
        <f>IF(VLOOKUP(RēķinaNosaukums,CustomerList[],4,FALSE)="","",IF(VLOOKUP(RēķinaNosaukums,CustomerList[],5,FALSE)&lt;&gt;"",CONCATENATE(VLOOKUP(RēķinaNosaukums,CustomerList[],5,FALSE),", ",VLOOKUP(RēķinaNosaukums,CustomerList[],6,FALSE)," ",VLOOKUP(RēķinaNosaukums,CustomerList[],7,FALSE)),CONCATENATE(VLOOKUP(RēķinaNosaukums,CustomerList[],6,FALSE)," ",VLOOKUP(RēķinaNosaukums,CustomerList[],7,FALSE))))</f>
        <v>Valmiera, Salacgrīvas 12345</v>
      </c>
      <c r="D7" s="34"/>
      <c r="E7" s="34"/>
      <c r="F7" s="44"/>
      <c r="G7" s="45"/>
      <c r="H7" s="35"/>
    </row>
    <row r="8" spans="2:10" ht="30" customHeight="1" x14ac:dyDescent="0.35">
      <c r="B8" s="52" t="s">
        <v>3</v>
      </c>
      <c r="C8" s="53" t="s">
        <v>6</v>
      </c>
      <c r="D8" s="53" t="s">
        <v>10</v>
      </c>
      <c r="E8" s="54" t="s">
        <v>14</v>
      </c>
      <c r="F8" s="17" t="s">
        <v>17</v>
      </c>
      <c r="G8" s="17" t="s">
        <v>23</v>
      </c>
      <c r="H8" s="18" t="s">
        <v>60</v>
      </c>
    </row>
    <row r="9" spans="2:10" ht="30" customHeight="1" x14ac:dyDescent="0.35">
      <c r="B9" s="55">
        <f ca="1">TODAY()</f>
        <v>44909</v>
      </c>
      <c r="C9" s="56">
        <v>789807</v>
      </c>
      <c r="D9" s="56" t="s">
        <v>11</v>
      </c>
      <c r="E9" s="30">
        <v>4</v>
      </c>
      <c r="F9" s="31">
        <v>10</v>
      </c>
      <c r="G9" s="31">
        <v>2</v>
      </c>
      <c r="H9" s="32">
        <f>IF(AND(InvoiceItems[[#This Row],[DAUDZ.]]&lt;&gt;"",InvoiceItems[[#This Row],[VIENĪBAS CENA]]&lt;&gt;""),(InvoiceItems[[#This Row],[DAUDZ.]]*InvoiceItems[[#This Row],[VIENĪBAS CENA]])-InvoiceItems[[#This Row],[ATLAIDE]],"")</f>
        <v>38</v>
      </c>
    </row>
    <row r="10" spans="2:10" ht="30" customHeight="1" x14ac:dyDescent="0.35">
      <c r="B10" s="55"/>
      <c r="C10" s="56"/>
      <c r="D10" s="56"/>
      <c r="E10" s="30"/>
      <c r="F10" s="31"/>
      <c r="G10" s="31"/>
      <c r="H10" s="32" t="str">
        <f>IF(AND(InvoiceItems[[#This Row],[DAUDZ.]]&lt;&gt;"",InvoiceItems[[#This Row],[VIENĪBAS CENA]]&lt;&gt;""),(InvoiceItems[[#This Row],[DAUDZ.]]*InvoiceItems[[#This Row],[VIENĪBAS CENA]])-InvoiceItems[[#This Row],[ATLAIDE]],"")</f>
        <v/>
      </c>
    </row>
    <row r="11" spans="2:10" ht="30" customHeight="1" x14ac:dyDescent="0.35">
      <c r="B11" s="55"/>
      <c r="C11" s="56"/>
      <c r="D11" s="56"/>
      <c r="E11" s="30"/>
      <c r="F11" s="31"/>
      <c r="G11" s="31"/>
      <c r="H11" s="32" t="str">
        <f>IF(AND(InvoiceItems[[#This Row],[DAUDZ.]]&lt;&gt;"",InvoiceItems[[#This Row],[VIENĪBAS CENA]]&lt;&gt;""),(InvoiceItems[[#This Row],[DAUDZ.]]*InvoiceItems[[#This Row],[VIENĪBAS CENA]])-InvoiceItems[[#This Row],[ATLAIDE]],"")</f>
        <v/>
      </c>
    </row>
    <row r="12" spans="2:10" ht="30" customHeight="1" x14ac:dyDescent="0.35">
      <c r="B12" s="55"/>
      <c r="C12" s="56"/>
      <c r="D12" s="56"/>
      <c r="E12" s="30"/>
      <c r="F12" s="31"/>
      <c r="G12" s="31"/>
      <c r="H12" s="32" t="str">
        <f>IF(AND(InvoiceItems[[#This Row],[DAUDZ.]]&lt;&gt;"",InvoiceItems[[#This Row],[VIENĪBAS CENA]]&lt;&gt;""),(InvoiceItems[[#This Row],[DAUDZ.]]*InvoiceItems[[#This Row],[VIENĪBAS CENA]])-InvoiceItems[[#This Row],[ATLAIDE]],"")</f>
        <v/>
      </c>
    </row>
    <row r="13" spans="2:10" ht="30" customHeight="1" x14ac:dyDescent="0.35">
      <c r="B13" s="55"/>
      <c r="C13" s="56"/>
      <c r="D13" s="56"/>
      <c r="E13" s="30"/>
      <c r="F13" s="31"/>
      <c r="G13" s="31"/>
      <c r="H13" s="32" t="str">
        <f>IF(AND(InvoiceItems[[#This Row],[DAUDZ.]]&lt;&gt;"",InvoiceItems[[#This Row],[VIENĪBAS CENA]]&lt;&gt;""),(InvoiceItems[[#This Row],[DAUDZ.]]*InvoiceItems[[#This Row],[VIENĪBAS CENA]])-InvoiceItems[[#This Row],[ATLAIDE]],"")</f>
        <v/>
      </c>
    </row>
    <row r="14" spans="2:10" ht="30" customHeight="1" x14ac:dyDescent="0.35">
      <c r="B14" s="2"/>
      <c r="C14" s="2"/>
      <c r="D14" s="2"/>
      <c r="E14" s="2"/>
      <c r="F14" s="2"/>
      <c r="G14" s="13" t="s">
        <v>24</v>
      </c>
      <c r="H14" s="8">
        <f>SUM(InvoiceItems[KOPSUMMA])</f>
        <v>38</v>
      </c>
    </row>
    <row r="15" spans="2:10" ht="30" customHeight="1" x14ac:dyDescent="0.35">
      <c r="B15" s="2"/>
      <c r="C15" s="2"/>
      <c r="D15" s="2"/>
      <c r="E15" s="2"/>
      <c r="F15" s="2"/>
      <c r="G15" s="14" t="s">
        <v>25</v>
      </c>
      <c r="H15" s="9">
        <v>8.8999999999999996E-2</v>
      </c>
    </row>
    <row r="16" spans="2:10" ht="30" customHeight="1" x14ac:dyDescent="0.35">
      <c r="B16" s="2"/>
      <c r="C16" s="2"/>
      <c r="D16" s="2"/>
      <c r="E16" s="2"/>
      <c r="F16" s="2"/>
      <c r="G16" s="14" t="s">
        <v>26</v>
      </c>
      <c r="H16" s="10">
        <f>RēķinaStarpsumma*SalesTaxRate</f>
        <v>3.3819999999999997</v>
      </c>
    </row>
    <row r="17" spans="2:8" ht="30" customHeight="1" x14ac:dyDescent="0.35">
      <c r="B17" s="2"/>
      <c r="C17" s="2"/>
      <c r="D17" s="2"/>
      <c r="E17" s="2"/>
      <c r="F17" s="2"/>
      <c r="G17" s="15" t="s">
        <v>27</v>
      </c>
      <c r="H17" s="11">
        <v>5</v>
      </c>
    </row>
    <row r="18" spans="2:8" ht="30" customHeight="1" x14ac:dyDescent="0.3">
      <c r="B18" s="3" t="str">
        <f>"Kam ir jāizmaksā visos čekos norādītās summas "&amp;UPPER(UzņēmumaNosaukums)&amp;"."</f>
        <v>Kam ir jāizmaksā visos čekos norādītās summas TAILSPIN TOYS.</v>
      </c>
      <c r="C18" s="3"/>
      <c r="D18" s="3"/>
      <c r="E18" s="3"/>
      <c r="F18" s="3"/>
      <c r="G18" s="16" t="s">
        <v>28</v>
      </c>
      <c r="H18" s="12">
        <v>0</v>
      </c>
    </row>
    <row r="19" spans="2:8" ht="30" customHeight="1" x14ac:dyDescent="0.3">
      <c r="B19" s="3" t="s">
        <v>4</v>
      </c>
      <c r="C19" s="3"/>
      <c r="D19" s="3"/>
      <c r="E19" s="3"/>
      <c r="F19" s="3"/>
      <c r="G19" s="19" t="s">
        <v>59</v>
      </c>
      <c r="H19" s="20">
        <f>RēķinaStarpsumma+PVN+Piegāde-Depozīts</f>
        <v>46.381999999999998</v>
      </c>
    </row>
  </sheetData>
  <sheetProtection formatCells="0" formatColumns="0" formatRows="0" selectLockedCells="1" sort="0"/>
  <mergeCells count="3">
    <mergeCell ref="G1:H1"/>
    <mergeCell ref="G2:H2"/>
    <mergeCell ref="B1:D2"/>
  </mergeCells>
  <phoneticPr fontId="2" type="noConversion"/>
  <conditionalFormatting sqref="E6">
    <cfRule type="expression" dxfId="0" priority="1">
      <formula>$E$6&lt;&gt;""</formula>
    </cfRule>
  </conditionalFormatting>
  <dataValidations xWindow="956" yWindow="463" count="48">
    <dataValidation type="list" allowBlank="1" showInputMessage="1" prompt="Šajā šūnā atlasiet klienta nosaukumu. Nospiediet taustiņu kombināciju ALT+LEJUPVĒRSTĀ BULTIŅA, lai atvērtu nolaižamo sarakstu, un pēc tam nospiediet ENTER, lai veiktu atlasi. Pievienojiet vairāk klientu darblapai Klienti, lai paplašinātu atlases sarakstu" sqref="C4" xr:uid="{00000000-0002-0000-0000-000000000000}">
      <formula1>KlientaUzmeklēšana</formula1>
    </dataValidation>
    <dataValidation allowBlank="1" showInputMessage="1" showErrorMessage="1" prompt="Šajā šūnā ievadiet rēķinu izrakstošā uzņēmuma adresi" sqref="E1" xr:uid="{00000000-0002-0000-0000-000001000000}"/>
    <dataValidation allowBlank="1" showInputMessage="1" showErrorMessage="1" prompt="Šajā šūnā ievadiet pilsētu, novadu un pasta indeksu" sqref="E2" xr:uid="{00000000-0002-0000-0000-000002000000}"/>
    <dataValidation allowBlank="1" showInputMessage="1" showErrorMessage="1" prompt="Šajā šūnā ievadiet rēķinu izrakstošā uzņēmuma tālruņa numuru" sqref="F1" xr:uid="{00000000-0002-0000-0000-000003000000}"/>
    <dataValidation allowBlank="1" showInputMessage="1" showErrorMessage="1" prompt="Šajā šūnā ievadiet rēķinu izrakstošā uzņēmuma faksa numuru" sqref="F2" xr:uid="{00000000-0002-0000-0000-000004000000}"/>
    <dataValidation allowBlank="1" showInputMessage="1" showErrorMessage="1" prompt="Šajā šūnā ievadiet rēķinu izrakstošā uzņēmuma e-pasta adresi" sqref="G1" xr:uid="{00000000-0002-0000-0000-000005000000}"/>
    <dataValidation allowBlank="1" showInputMessage="1" showErrorMessage="1" prompt="Šajā šūnā ievadiet rēķinu izrakstošā uzņēmuma tīmekļa vietni" sqref="G2:H2" xr:uid="{00000000-0002-0000-0000-000006000000}"/>
    <dataValidation allowBlank="1" showInputMessage="1" showErrorMessage="1" prompt="Rēķina informācija tiek automātiski atjaunināts rindās no 3. līdz 6., pamatojoties uz izvēli šūnā pa labi. Ievadiet rēķina numuru un rēķina datumu šūnās H3 un H4." sqref="B4" xr:uid="{00000000-0002-0000-0000-000007000000}"/>
    <dataValidation allowBlank="1" showInputMessage="1" showErrorMessage="1" prompt="Klienta tālruņa numurs tiek automātiski atjaunināts šūnā pa labi" sqref="D4" xr:uid="{00000000-0002-0000-0000-000008000000}"/>
    <dataValidation allowBlank="1" showInputMessage="1" showErrorMessage="1" prompt="Klienta tālruņa numurs tiek automātiski atjaunināts šajā šūnā " sqref="E4" xr:uid="{00000000-0002-0000-0000-000009000000}"/>
    <dataValidation allowBlank="1" showInputMessage="1" showErrorMessage="1" prompt="Klienta faksa numurs tiek automātiski atjaunināts šūnā pa labi" sqref="D5" xr:uid="{00000000-0002-0000-0000-00000A000000}"/>
    <dataValidation allowBlank="1" showInputMessage="1" showErrorMessage="1" prompt="Klienta faksa numurs tiek automātiski atjaunināts šajā šūnā" sqref="E5" xr:uid="{00000000-0002-0000-0000-00000B000000}"/>
    <dataValidation allowBlank="1" showInputMessage="1" showErrorMessage="1" prompt="Klienta e-pasta adrese tiek automātiski atjaunināta šūnā pa labi" sqref="D6" xr:uid="{00000000-0002-0000-0000-00000C000000}"/>
    <dataValidation allowBlank="1" showInputMessage="1" showErrorMessage="1" prompt="Šūnā pa labi ievadiet rēķina numuru" sqref="G4" xr:uid="{00000000-0002-0000-0000-00000D000000}"/>
    <dataValidation allowBlank="1" showInputMessage="1" showErrorMessage="1" prompt="Šajā šūnā ievadiet rēķina numuru" sqref="H4" xr:uid="{00000000-0002-0000-0000-00000E000000}"/>
    <dataValidation allowBlank="1" showInputMessage="1" showErrorMessage="1" prompt="Šūnā pa labi ievadiet rēķina datumu" sqref="G5" xr:uid="{00000000-0002-0000-0000-00000F000000}"/>
    <dataValidation allowBlank="1" showInputMessage="1" showErrorMessage="1" prompt="Šajā šūnā ievadiet rēķina datumu" sqref="H5" xr:uid="{00000000-0002-0000-0000-000010000000}"/>
    <dataValidation allowBlank="1" showInputMessage="1" showErrorMessage="1" prompt="Klienta kontaktpersonas vārds tiek automātiski atjaunināts šūnā pa labi. " sqref="G6" xr:uid="{00000000-0002-0000-0000-000011000000}"/>
    <dataValidation allowBlank="1" showInputMessage="1" showErrorMessage="1" prompt="Klienta kontaktpersonas vārds tiek automātiski atjaunināts šajā šūnā" sqref="H6" xr:uid="{00000000-0002-0000-0000-000012000000}"/>
    <dataValidation allowBlank="1" showInputMessage="1" showErrorMessage="1" prompt="Ievadiet datumu šajā kolonnā zem šī virsraksta." sqref="B8" xr:uid="{00000000-0002-0000-0000-000013000000}"/>
    <dataValidation allowBlank="1" showInputMessage="1" showErrorMessage="1" prompt="Ievadiet vienuma numuru šajā kolonnā zem šī virsraksta" sqref="C8" xr:uid="{00000000-0002-0000-0000-000014000000}"/>
    <dataValidation allowBlank="1" showInputMessage="1" showErrorMessage="1" prompt="Ievadiet elementa aprakstu šajā kolonnā zem šī virsraksta" sqref="D8" xr:uid="{00000000-0002-0000-0000-000015000000}"/>
    <dataValidation allowBlank="1" showInputMessage="1" showErrorMessage="1" prompt="Ievadiet skaitu šajā kolonnā zem šī virsraksta" sqref="E8" xr:uid="{00000000-0002-0000-0000-000016000000}"/>
    <dataValidation allowBlank="1" showInputMessage="1" showErrorMessage="1" prompt="Ievadiet vienības cenu šajā kolonnā zem šī virsraksta" sqref="F8" xr:uid="{00000000-0002-0000-0000-000017000000}"/>
    <dataValidation allowBlank="1" showInputMessage="1" showErrorMessage="1" prompt="Ievadiet atlaidi šajā kolonnā zem šī virsraksta" sqref="G8" xr:uid="{00000000-0002-0000-0000-000018000000}"/>
    <dataValidation allowBlank="1" showInputMessage="1" showErrorMessage="1" prompt="Kopsumma tiek automātiski aprēķināta šajā kolonnā ar šo virsrakstu" sqref="H8" xr:uid="{00000000-0002-0000-0000-000019000000}"/>
    <dataValidation allowBlank="1" showInputMessage="1" showErrorMessage="1" prompt="Rēķina starpsumma tiek automātiski aprēķināta šūnā pa labi" sqref="G14" xr:uid="{00000000-0002-0000-0000-00001A000000}"/>
    <dataValidation allowBlank="1" showInputMessage="1" showErrorMessage="1" prompt="Rēķina starpsumma tiek automātiski aprēķināta šajā šūnā" sqref="H14" xr:uid="{00000000-0002-0000-0000-00001B000000}"/>
    <dataValidation allowBlank="1" showInputMessage="1" showErrorMessage="1" prompt="Ievadiet nodokļu likmi šūnā pa labi" sqref="G15" xr:uid="{00000000-0002-0000-0000-00001C000000}"/>
    <dataValidation allowBlank="1" showInputMessage="1" showErrorMessage="1" prompt="Ievadiet nodokļa likmi šajā šūnā" sqref="H15" xr:uid="{00000000-0002-0000-0000-00001D000000}"/>
    <dataValidation allowBlank="1" showInputMessage="1" showErrorMessage="1" prompt="PVN tiek automātiski aprēķināts šūnā pa labi" sqref="G16" xr:uid="{00000000-0002-0000-0000-00001E000000}"/>
    <dataValidation allowBlank="1" showInputMessage="1" showErrorMessage="1" prompt="Šajā šūnā tiek automātiski aprēķināts PVN" sqref="H16" xr:uid="{00000000-0002-0000-0000-00001F000000}"/>
    <dataValidation allowBlank="1" showInputMessage="1" showErrorMessage="1" prompt="Šūnā pa labi ievadiet piegādes maksu" sqref="G17" xr:uid="{00000000-0002-0000-0000-000020000000}"/>
    <dataValidation allowBlank="1" showInputMessage="1" showErrorMessage="1" prompt="Šajā šūnā ievadiet piegādes maksu" sqref="H17" xr:uid="{00000000-0002-0000-0000-000021000000}"/>
    <dataValidation allowBlank="1" showInputMessage="1" showErrorMessage="1" prompt="Šūnā pa labi ievadiet saņemtā depozīta vērtību" sqref="G18" xr:uid="{00000000-0002-0000-0000-000022000000}"/>
    <dataValidation allowBlank="1" showInputMessage="1" showErrorMessage="1" prompt="Šajā šūnā ievadiet saņemtā depozīta vērtību" sqref="H18" xr:uid="{00000000-0002-0000-0000-000023000000}"/>
    <dataValidation allowBlank="1" showInputMessage="1" showErrorMessage="1" prompt="Kopsumma tiek automātiski aprēķināta šūnā pa labi" sqref="G19" xr:uid="{00000000-0002-0000-0000-000024000000}"/>
    <dataValidation allowBlank="1" showInputMessage="1" showErrorMessage="1" prompt="Šajā šūnā tiek automātiski aprēķināta kopsumma" sqref="H19" xr:uid="{00000000-0002-0000-0000-000025000000}"/>
    <dataValidation allowBlank="1" showInputMessage="1" showErrorMessage="1" prompt="Uzņēmuma nosaukums tiek automātiski pievienots šajā šūnā" sqref="B18:F18" xr:uid="{00000000-0002-0000-0000-000026000000}"/>
    <dataValidation allowBlank="1" showInputMessage="1" showErrorMessage="1" prompt="Ievadiet dienu skaitu, kuru laikā kopsummai ir jātiek apmaksātai, un maksas procentus tekstā šajā šūnā. Noklusējuma veidnē ir norādīti parauga dati" sqref="B19:F19" xr:uid="{00000000-0002-0000-0000-000027000000}"/>
    <dataValidation allowBlank="1" showInputMessage="1" showErrorMessage="1" prompt="Klienta adrese tiek automātiski atjaunināta šajā šūnā" sqref="C5" xr:uid="{00000000-0002-0000-0000-000028000000}"/>
    <dataValidation allowBlank="1" showInputMessage="1" showErrorMessage="1" prompt="Klienta adreses 2. rindiņa tiek automātiski atjaunināta šajā šūnā" sqref="C6" xr:uid="{00000000-0002-0000-0000-000029000000}"/>
    <dataValidation allowBlank="1" showInputMessage="1" showErrorMessage="1" prompt="Klienta adreses pilsēta, novads un pasta indekss tiek automātiski atjaunināts šajā šūnā" sqref="C7" xr:uid="{00000000-0002-0000-0000-00002A000000}"/>
    <dataValidation allowBlank="1" showInputMessage="1" showErrorMessage="1" prompt="Klienta e-pasta adrese tiek automātiski atjaunināta šajā šūnā" sqref="E6" xr:uid="{00000000-0002-0000-0000-00002B000000}"/>
    <dataValidation allowBlank="1" showInputMessage="1" showErrorMessage="1" prompt="Šajā darbgrāmata izveidojiet uzņēmējdarbības rēķinu. Ievadiet uzņēmuma informāciju šajā darblapā un klienta informāciju darblapā Klienti. Atlasiet šūnu J1, lai pārietu uz darblapu Klienti" sqref="A1" xr:uid="{00000000-0002-0000-0000-00002C000000}"/>
    <dataValidation allowBlank="1" showInputMessage="1" showErrorMessage="1" prompt="Klienta adrese tiek automātiski atjaunināta šūnās C3:C6" sqref="B5:B7" xr:uid="{00000000-0002-0000-0000-00002F000000}"/>
    <dataValidation allowBlank="1" showInputMessage="1" showErrorMessage="1" prompt="Šajā šūnā ievadiet rēķina izrakstītāja uzņēmuma nosaukumu, rēķina izrakstītāja uzņēmuma informāciju šūnās D1-G2, kā arī rēķina informāciju tabulā no šūnas B3 līdz H5. Tabulā ievadiet rēķina informāciju, sākot no šūnas B7" sqref="B1" xr:uid="{00000000-0002-0000-0000-000030000000}"/>
    <dataValidation allowBlank="1" showInputMessage="1" showErrorMessage="1" prompt="Navigācijas saite uz darblapu Klienti. Šī šūna netiks drukāta" sqref="J1" xr:uid="{00000000-0002-0000-0000-000031000000}"/>
  </dataValidations>
  <hyperlinks>
    <hyperlink ref="G1" r:id="rId1" display="CustomerService@tailspintoys.com" xr:uid="{00000000-0004-0000-0000-000000000000}"/>
    <hyperlink ref="J1" location="Klienti!A1" tooltip="Atlasiet, lai pārietu uz darblapu Klienti" display="Customers" xr:uid="{00000000-0004-0000-0000-000003000000}"/>
    <hyperlink ref="G1:H1" r:id="rId2" display="tailspin@interestingsite.com" xr:uid="{827A1C82-3B3C-4978-8950-7AFF696333B1}"/>
    <hyperlink ref="G2:H2" r:id="rId3" tooltip="Atlasiet, lai skatītu šo tīmekļa vietni" display="www.tailspintoys.com" xr:uid="{00000000-0004-0000-0000-000002000000}"/>
    <hyperlink ref="G2" r:id="rId4" xr:uid="{00000000-0004-0000-0000-000001000000}"/>
  </hyperlinks>
  <printOptions horizontalCentered="1"/>
  <pageMargins left="0.25" right="0.25" top="0.75" bottom="0.75" header="0.3" footer="0.3"/>
  <pageSetup paperSize="9" scale="61" fitToHeight="0" orientation="portrait" horizontalDpi="300" verticalDpi="300" r:id="rId5"/>
  <headerFooter differentFirst="1">
    <oddFooter>Page &amp;P of &amp;N</oddFooter>
  </headerFooter>
  <ignoredErrors>
    <ignoredError sqref="H10:H13" emptyCellReference="1"/>
  </ignoredErrors>
  <drawing r:id="rId6"/>
  <tableParts count="1">
    <tablePart r:id="rId7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4"/>
  <sheetViews>
    <sheetView showGridLines="0" zoomScaleNormal="100" workbookViewId="0"/>
  </sheetViews>
  <sheetFormatPr defaultColWidth="9.36328125" defaultRowHeight="30" customHeight="1" x14ac:dyDescent="0.35"/>
  <cols>
    <col min="1" max="1" width="2.6328125" customWidth="1"/>
    <col min="2" max="2" width="36.6328125" customWidth="1"/>
    <col min="3" max="3" width="30.36328125" customWidth="1"/>
    <col min="4" max="6" width="19.36328125" customWidth="1"/>
    <col min="7" max="7" width="14.6328125" customWidth="1"/>
    <col min="8" max="8" width="20.36328125" customWidth="1"/>
    <col min="9" max="9" width="19.36328125" customWidth="1"/>
    <col min="10" max="10" width="31.453125" customWidth="1"/>
    <col min="11" max="11" width="19.36328125" customWidth="1"/>
    <col min="12" max="12" width="2.6328125" customWidth="1"/>
    <col min="13" max="13" width="29.6328125" customWidth="1"/>
  </cols>
  <sheetData>
    <row r="1" spans="2:14" ht="42" customHeight="1" x14ac:dyDescent="0.35">
      <c r="B1" s="49" t="s">
        <v>30</v>
      </c>
      <c r="K1" s="6"/>
      <c r="L1" s="6"/>
      <c r="M1" s="7" t="s">
        <v>58</v>
      </c>
      <c r="N1" s="6"/>
    </row>
    <row r="2" spans="2:14" ht="30" customHeight="1" x14ac:dyDescent="0.35">
      <c r="B2" s="51" t="s">
        <v>31</v>
      </c>
      <c r="C2" s="50" t="s">
        <v>33</v>
      </c>
      <c r="D2" s="50" t="s">
        <v>36</v>
      </c>
      <c r="E2" s="50" t="s">
        <v>39</v>
      </c>
      <c r="F2" s="50" t="s">
        <v>41</v>
      </c>
      <c r="G2" s="50" t="s">
        <v>44</v>
      </c>
      <c r="H2" s="50" t="s">
        <v>47</v>
      </c>
      <c r="I2" s="50" t="s">
        <v>49</v>
      </c>
      <c r="J2" s="50" t="s">
        <v>52</v>
      </c>
      <c r="K2" s="50" t="s">
        <v>55</v>
      </c>
    </row>
    <row r="3" spans="2:14" ht="30" customHeight="1" x14ac:dyDescent="0.35">
      <c r="B3" s="21" t="s">
        <v>5</v>
      </c>
      <c r="C3" s="22" t="s">
        <v>34</v>
      </c>
      <c r="D3" s="22" t="s">
        <v>37</v>
      </c>
      <c r="E3" s="22" t="s">
        <v>40</v>
      </c>
      <c r="F3" s="22" t="s">
        <v>42</v>
      </c>
      <c r="G3" s="22" t="s">
        <v>45</v>
      </c>
      <c r="H3" s="23">
        <v>12345</v>
      </c>
      <c r="I3" s="24" t="s">
        <v>50</v>
      </c>
      <c r="J3" s="25" t="s">
        <v>53</v>
      </c>
      <c r="K3" s="24" t="s">
        <v>56</v>
      </c>
    </row>
    <row r="4" spans="2:14" ht="30" customHeight="1" x14ac:dyDescent="0.35">
      <c r="B4" s="21" t="s">
        <v>32</v>
      </c>
      <c r="C4" s="26" t="s">
        <v>35</v>
      </c>
      <c r="D4" s="26" t="s">
        <v>38</v>
      </c>
      <c r="E4" s="26"/>
      <c r="F4" s="26" t="s">
        <v>43</v>
      </c>
      <c r="G4" s="26" t="s">
        <v>46</v>
      </c>
      <c r="H4" s="27" t="s">
        <v>48</v>
      </c>
      <c r="I4" s="28" t="s">
        <v>51</v>
      </c>
      <c r="J4" s="29" t="s">
        <v>54</v>
      </c>
      <c r="K4" s="28" t="s">
        <v>57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Šajā darblapā ievadiet klienta informāciju. Ievadītā klienta informācija tiks izmantota Uzņēmējdarbības rēķina darblapā. Atlasiet šūnu M1, lai pārietu uz Darblapu Uzņēmējdarbības rēķins." sqref="A1" xr:uid="{00000000-0002-0000-0100-000000000000}"/>
    <dataValidation allowBlank="1" showInputMessage="1" showErrorMessage="1" prompt="Šajā šūnā ir šīs darblapas virsraksts" sqref="B1" xr:uid="{00000000-0002-0000-0100-000001000000}"/>
    <dataValidation allowBlank="1" showInputMessage="1" showErrorMessage="1" prompt="Šajā kolonnā zem šī virsraksta ievadiet uzņēmuma nosaukumu. Izmantojiet virsraksta filtrus, lai atrastu konkrētus ierakstus" sqref="B2" xr:uid="{00000000-0002-0000-0100-000002000000}"/>
    <dataValidation allowBlank="1" showInputMessage="1" showErrorMessage="1" prompt="Ievadiet kontaktpersonas vārdu un uzvārdu šajā kolonnā zem šī virsraksta" sqref="C2" xr:uid="{00000000-0002-0000-0100-000003000000}"/>
    <dataValidation allowBlank="1" showInputMessage="1" showErrorMessage="1" prompt="Šajā kolonnā zem šī virsraksta ievadiet adresi" sqref="D2" xr:uid="{00000000-0002-0000-0100-000004000000}"/>
    <dataValidation allowBlank="1" showInputMessage="1" showErrorMessage="1" prompt="Šajā kolonnā zem šī virsraksta ievadiet 2. adreses rindiņu" sqref="E2" xr:uid="{00000000-0002-0000-0100-000005000000}"/>
    <dataValidation allowBlank="1" showInputMessage="1" showErrorMessage="1" prompt="Ievadiet pilsētas nosaukumu šajā kolonnā zem šī virsraksta" sqref="F2" xr:uid="{00000000-0002-0000-0100-000006000000}"/>
    <dataValidation allowBlank="1" showInputMessage="1" showErrorMessage="1" prompt="Ievadiet novada nosaukumu šajā kolonnā zem šī virsraksta" sqref="G2" xr:uid="{00000000-0002-0000-0100-000007000000}"/>
    <dataValidation allowBlank="1" showInputMessage="1" showErrorMessage="1" prompt="Ievadiet pasta indeksu šajā kolonnā zem šī virsraksta" sqref="H2" xr:uid="{00000000-0002-0000-0100-000008000000}"/>
    <dataValidation allowBlank="1" showInputMessage="1" showErrorMessage="1" prompt="Ievadiet tālruņa numuru šajā kolonnā zem šī virsraksta" sqref="I2" xr:uid="{00000000-0002-0000-0100-000009000000}"/>
    <dataValidation allowBlank="1" showInputMessage="1" showErrorMessage="1" prompt="Šajā kolonnā ar šo virsrakstu ievadiet e-pasta adresi" sqref="J2" xr:uid="{00000000-0002-0000-0100-00000A000000}"/>
    <dataValidation allowBlank="1" showInputMessage="1" showErrorMessage="1" prompt="Ievadiet faksa numuru šajā kolonnā zem šī virsraksta" sqref="K2" xr:uid="{00000000-0002-0000-0100-00000B000000}"/>
    <dataValidation allowBlank="1" showInputMessage="1" showErrorMessage="1" prompt="Navigācijas saite uz darblapu Uzņēmējdarbības rēķins. Šī šūna netiks drukāta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Uzņēmējdarbības rēķins'!A1" tooltip="Atlasiet, lai dotos uz darblapu Tirdzniecības rēķins" display="Commercial Invoice" xr:uid="{00000000-0004-0000-0100-000002000000}"/>
  </hyperlinks>
  <printOptions horizontalCentered="1"/>
  <pageMargins left="0.25" right="0.25" top="0.75" bottom="0.75" header="0.3" footer="0.3"/>
  <pageSetup paperSize="9" scale="40" fitToHeight="0" orientation="portrait" horizontalDpi="300" verticalDpi="300" r:id="rId3"/>
  <headerFooter differentFirst="1">
    <oddFooter>Page &amp;P of &amp;N</oddFooter>
  </headerFooter>
  <ignoredErrors>
    <ignoredError sqref="H4 I3:I4 K3:K4" numberStoredAsText="1"/>
  </ignoredErrors>
  <drawing r:id="rId4"/>
  <tableParts count="1">
    <tablePart r:id="rId5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FD22E25A-C349-455E-B08D-E0DA947DE9F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7FE11DB0-AA35-46C8-A123-7A1D96B9C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26763189-1F8D-4864-A23E-C4E0B4C3859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TM00000028</ap:Template>
  <ap:DocSecurity>0</ap:DocSecurity>
  <ap:ScaleCrop>false</ap:ScaleCrop>
  <ap:HeadingPairs>
    <vt:vector baseType="variant" size="4">
      <vt:variant>
        <vt:lpstr>Darblapas</vt:lpstr>
      </vt:variant>
      <vt:variant>
        <vt:i4>2</vt:i4>
      </vt:variant>
      <vt:variant>
        <vt:lpstr>Diapazoni ar nosaukumiem</vt:lpstr>
      </vt:variant>
      <vt:variant>
        <vt:i4>18</vt:i4>
      </vt:variant>
    </vt:vector>
  </ap:HeadingPairs>
  <ap:TitlesOfParts>
    <vt:vector baseType="lpstr" size="20">
      <vt:lpstr>Uzņēmējdarbības rēķins</vt:lpstr>
      <vt:lpstr>Klienti</vt:lpstr>
      <vt:lpstr>Depozīts</vt:lpstr>
      <vt:lpstr>Klienti!Drukas_apgabals</vt:lpstr>
      <vt:lpstr>'Uzņēmējdarbības rēķins'!Drukas_apgabals</vt:lpstr>
      <vt:lpstr>Klienti!Drukāt_virsrakstus</vt:lpstr>
      <vt:lpstr>'Uzņēmējdarbības rēķins'!Drukāt_virsrakstus</vt:lpstr>
      <vt:lpstr>KlientaUzmeklēšana</vt:lpstr>
      <vt:lpstr>KolonnasNosaukums1</vt:lpstr>
      <vt:lpstr>nosaukums2.</vt:lpstr>
      <vt:lpstr>Piegāde</vt:lpstr>
      <vt:lpstr>PVN</vt:lpstr>
      <vt:lpstr>RēķinaNosaukums</vt:lpstr>
      <vt:lpstr>RēķinaStarpsumma</vt:lpstr>
      <vt:lpstr>Rindas_virsraksta_reģions2..E5</vt:lpstr>
      <vt:lpstr>Rindas_virsraksta_reģions3..H5</vt:lpstr>
      <vt:lpstr>Rindas_virsraksta_reģions4..H20</vt:lpstr>
      <vt:lpstr>RindasVirsrakstsReģions1..C6</vt:lpstr>
      <vt:lpstr>SalesTaxRate</vt:lpstr>
      <vt:lpstr>UzņēmumaNosaukums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2022-11-15T06:53:55Z</dcterms:created>
  <dcterms:modified xsi:type="dcterms:W3CDTF">2022-12-14T07:29:50Z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