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14.xml" ContentType="application/vnd.openxmlformats-officedocument.spreadsheetml.table+xml"/>
  <Override PartName="/xl/tables/table55.xml" ContentType="application/vnd.openxmlformats-officedocument.spreadsheetml.table+xml"/>
  <Override PartName="/xl/tables/table106.xml" ContentType="application/vnd.openxmlformats-officedocument.spreadsheetml.table+xml"/>
  <Override PartName="/xl/tables/table47.xml" ContentType="application/vnd.openxmlformats-officedocument.spreadsheetml.table+xml"/>
  <Override PartName="/xl/tables/table98.xml" ContentType="application/vnd.openxmlformats-officedocument.spreadsheetml.table+xml"/>
  <Override PartName="/xl/tables/table39.xml" ContentType="application/vnd.openxmlformats-officedocument.spreadsheetml.table+xml"/>
  <Override PartName="/xl/tables/table810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3"/>
  <workbookPr filterPrivacy="1"/>
  <xr:revisionPtr revIDLastSave="0" documentId="13_ncr:1_{55249740-FA5B-4D36-9642-E305FA71ACF0}" xr6:coauthVersionLast="47" xr6:coauthVersionMax="47" xr10:uidLastSave="{00000000-0000-0000-0000-000000000000}"/>
  <bookViews>
    <workbookView xWindow="-120" yWindow="-120" windowWidth="28860" windowHeight="16065" xr2:uid="{E56E5E3A-AA89-4E6A-9194-A12D7580BE29}"/>
  </bookViews>
  <sheets>
    <sheet name="Pradžia" sheetId="2" r:id="rId1"/>
    <sheet name="Vestuvių biudžetas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D93" i="1"/>
  <c r="C93" i="1"/>
  <c r="D84" i="1"/>
  <c r="C84" i="1"/>
  <c r="D76" i="1"/>
  <c r="C76" i="1"/>
  <c r="D67" i="1"/>
  <c r="C67" i="1"/>
  <c r="D58" i="1"/>
  <c r="D49" i="1"/>
  <c r="C49" i="1"/>
  <c r="D42" i="1"/>
  <c r="C42" i="1"/>
  <c r="D33" i="1"/>
  <c r="C33" i="1"/>
  <c r="D24" i="1"/>
  <c r="C24" i="1"/>
  <c r="D14" i="1"/>
  <c r="D5" i="1" s="1"/>
  <c r="C14" i="1"/>
  <c r="C5" i="1" s="1"/>
</calcChain>
</file>

<file path=xl/sharedStrings.xml><?xml version="1.0" encoding="utf-8"?>
<sst xmlns="http://schemas.openxmlformats.org/spreadsheetml/2006/main" count="111" uniqueCount="72">
  <si>
    <t>APIE ŠĮ ŠABLONĄ</t>
  </si>
  <si>
    <t>Naudokite šį šabloną norėdami registruoti faktines vestuvių išlaidas įvairiems elementams ir sekti jas pagal biudžete numatytas sumas.</t>
  </si>
  <si>
    <t>Atitinkamose lentelėse įveskite išlaidas drabužiams, dekoracijoms, dovanoms, gėlėms, muzikai, nuotraukoms, priėmimui, kanceliariniams reikmenims, transportui ir kitiems dalykams.</t>
  </si>
  <si>
    <t>Bendros numatomos ir bendros faktinės išlaidos apskaičiuojamos automatiškai.</t>
  </si>
  <si>
    <t>Pastaba: </t>
  </si>
  <si>
    <t>Papildomos instrukcijos pateiktos darbalapio VESTUVIŲ BIUDŽETAS A stulpelyje. Šis tekstas buvo specialiai paslėptas. Norėdami pašalinti tekstą, pasirinkite A stulpelį, tada pasirinkite Naikinti. Norėdami nebeslėpti teksto, pasirinkite A stulpelį, tada pakeiskite šrifto spalvą.</t>
  </si>
  <si>
    <t>Norėdami sužinoti daugiau apie lenteles, lentelėje paspauskite SHIFT, tada – F10, pasirinkite parinktį LENTELĖ, tada pasirinkite ALTERNATYVUSIS TEKSTAS.</t>
  </si>
  <si>
    <t>VESTUVIŲ BIUDŽETAS</t>
  </si>
  <si>
    <t xml:space="preserve">BENDROSIOS IŠLAIDOS </t>
  </si>
  <si>
    <t xml:space="preserve">Elementas </t>
  </si>
  <si>
    <t xml:space="preserve">Bendros išlaidos </t>
  </si>
  <si>
    <t>DRABUŽIAI</t>
  </si>
  <si>
    <t>Sužadėtuvių žiedas</t>
  </si>
  <si>
    <t>Vestuvių žiedai</t>
  </si>
  <si>
    <t>Nuotakos suknelė</t>
  </si>
  <si>
    <t>Nuometas / galvos papuošalai</t>
  </si>
  <si>
    <t>Kita:</t>
  </si>
  <si>
    <t>Bendra drabužių kaina</t>
  </si>
  <si>
    <t>DEKORACIJOS</t>
  </si>
  <si>
    <t>Puokštelės ant bažnyčios klauptų ar kitų sėdėjimo vietų</t>
  </si>
  <si>
    <t>Papuošimas stalo viduryje (išskyrus gėles)</t>
  </si>
  <si>
    <t>Žvakutės</t>
  </si>
  <si>
    <t>Apšvietimas</t>
  </si>
  <si>
    <t>Balionai</t>
  </si>
  <si>
    <t>Bendra dekoracijų kaina</t>
  </si>
  <si>
    <t>DOVANOS</t>
  </si>
  <si>
    <t>Aptarnaujantys asmenys</t>
  </si>
  <si>
    <t>Nuotaka ir jaunikis</t>
  </si>
  <si>
    <t>Tėvai</t>
  </si>
  <si>
    <t>Skaitovai / kiti dalyviai</t>
  </si>
  <si>
    <t>Bendra dovanų kaina</t>
  </si>
  <si>
    <t>GĖLĖS</t>
  </si>
  <si>
    <t>Puokštės</t>
  </si>
  <si>
    <t>Butonjerės</t>
  </si>
  <si>
    <t>Prie krūtinės segamos puokštelės</t>
  </si>
  <si>
    <t>Ceremonija</t>
  </si>
  <si>
    <t>Bendra gėlių kaina</t>
  </si>
  <si>
    <t>MUZIKA</t>
  </si>
  <si>
    <t>Ceremonijos muzikantai</t>
  </si>
  <si>
    <t>Grupė / didžėjus priėmimui</t>
  </si>
  <si>
    <t>Bendra muzikos kaina</t>
  </si>
  <si>
    <t>FOTOGRAFIJA</t>
  </si>
  <si>
    <t>Oficialios nuotraukos</t>
  </si>
  <si>
    <t>Neformalios nuotraukos</t>
  </si>
  <si>
    <t>Papildomos kopijos</t>
  </si>
  <si>
    <t>Nuotraukų albumai</t>
  </si>
  <si>
    <t>Bendra fotografijų kaina</t>
  </si>
  <si>
    <t xml:space="preserve">PRIĖMIMAS </t>
  </si>
  <si>
    <t>Mokesčiai už patalpas</t>
  </si>
  <si>
    <t>Stalai ir kėdės</t>
  </si>
  <si>
    <t>Maistas</t>
  </si>
  <si>
    <t>Tekstilė</t>
  </si>
  <si>
    <t>Bendra priėmimo kaina (išskyrus muziką ir dekoracijas)</t>
  </si>
  <si>
    <t>KANCELIARINIAI REIKMENYS IR SPAUSDINIMAS</t>
  </si>
  <si>
    <t>Kvietimai</t>
  </si>
  <si>
    <t>Pranešimai</t>
  </si>
  <si>
    <t>Padėkos kortelės</t>
  </si>
  <si>
    <t>Asmeniniai kanceliariniai reikmenys</t>
  </si>
  <si>
    <t>Bendra kanceliarinių reikmenų / spausdinimo kaina</t>
  </si>
  <si>
    <t>TRANSPORTAS</t>
  </si>
  <si>
    <t>Limuzinai / autobusai</t>
  </si>
  <si>
    <t>Parkavimas</t>
  </si>
  <si>
    <t>Taksi</t>
  </si>
  <si>
    <t>Bendra transporto kaina</t>
  </si>
  <si>
    <t>KITOS IŠLAIDOS</t>
  </si>
  <si>
    <t>Oficiantas</t>
  </si>
  <si>
    <t>Bažnyčios / ceremonijos vietos mokestis</t>
  </si>
  <si>
    <t>Vestuvių koordinatorius</t>
  </si>
  <si>
    <t>Pasirengimo vakarienė</t>
  </si>
  <si>
    <t>Bendra kitų išlaidų suma</t>
  </si>
  <si>
    <t>Numatomos</t>
  </si>
  <si>
    <t>Faktinės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</si>
</sst>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([$EUR]\ * #,##0.00_);_([$EUR]\ * \(#,##0.00\);_([$EUR]\ * &quot;-&quot;??_);_(@_)"/>
    <numFmt numFmtId="167" formatCode="_([$EUR]\ * #,##0_);_([$EUR]\ * \(#,##0\);_([$EUR]\ * &quot;-&quot;_);_(@_)"/>
    <numFmt numFmtId="169" formatCode="_-* #,##0.00\ [$EUR]_-;\-* #,##0.00\ [$EUR]_-;_-* &quot;-&quot;??\ [$EUR]_-;_-@_-"/>
  </numFmts>
  <fonts count="30">
    <font>
      <sz val="11"/>
      <color theme="1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2"/>
      <color theme="1"/>
      <name val="Bakery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8"/>
      <color theme="0"/>
      <name val="Book Antiqua"/>
      <family val="1"/>
      <scheme val="major"/>
    </font>
    <font>
      <sz val="48"/>
      <color theme="0"/>
      <name val="Book Antiqua"/>
      <family val="1"/>
      <scheme val="major"/>
    </font>
    <font>
      <sz val="26"/>
      <color theme="0"/>
      <name val="Book Antiqua"/>
      <family val="1"/>
      <scheme val="major"/>
    </font>
    <font>
      <b/>
      <sz val="11"/>
      <color theme="0"/>
      <name val="Calibri (Body)"/>
    </font>
    <font>
      <b/>
      <sz val="11"/>
      <name val="Calibri"/>
      <family val="2"/>
      <scheme val="minor"/>
    </font>
    <font>
      <sz val="18"/>
      <color theme="3"/>
      <name val="Book Antiqu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1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1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/>
      <bottom/>
      <diagonal/>
    </border>
    <border>
      <left style="thin">
        <color theme="1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/>
      <right style="thin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 style="thin">
        <color theme="1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/>
      <diagonal/>
    </border>
    <border>
      <left style="thin">
        <color theme="7" tint="0.59999389629810485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1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/>
      <bottom/>
      <diagonal/>
    </border>
    <border>
      <left style="thin">
        <color theme="1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1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6" fontId="2" fillId="0" borderId="0" applyFont="0" applyFill="0" applyBorder="0" applyAlignment="0" applyProtection="0"/>
    <xf numFmtId="0" fontId="2" fillId="3" borderId="2"/>
    <xf numFmtId="0" fontId="2" fillId="2" borderId="3">
      <alignment horizontal="right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2" applyNumberFormat="0" applyFill="0" applyAlignment="0" applyProtection="0"/>
    <xf numFmtId="0" fontId="19" fillId="0" borderId="43" applyNumberFormat="0" applyFill="0" applyAlignment="0" applyProtection="0"/>
    <xf numFmtId="0" fontId="20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45" applyNumberFormat="0" applyAlignment="0" applyProtection="0"/>
    <xf numFmtId="0" fontId="25" fillId="15" borderId="46" applyNumberFormat="0" applyAlignment="0" applyProtection="0"/>
    <xf numFmtId="0" fontId="26" fillId="15" borderId="45" applyNumberFormat="0" applyAlignment="0" applyProtection="0"/>
    <xf numFmtId="0" fontId="27" fillId="0" borderId="47" applyNumberFormat="0" applyFill="0" applyAlignment="0" applyProtection="0"/>
    <xf numFmtId="0" fontId="3" fillId="16" borderId="48" applyNumberFormat="0" applyAlignment="0" applyProtection="0"/>
    <xf numFmtId="0" fontId="28" fillId="0" borderId="0" applyNumberFormat="0" applyFill="0" applyBorder="0" applyAlignment="0" applyProtection="0"/>
    <xf numFmtId="0" fontId="2" fillId="17" borderId="49" applyNumberFormat="0" applyFont="0" applyAlignment="0" applyProtection="0"/>
    <xf numFmtId="0" fontId="29" fillId="0" borderId="0" applyNumberFormat="0" applyFill="0" applyBorder="0" applyAlignment="0" applyProtection="0"/>
    <xf numFmtId="0" fontId="5" fillId="0" borderId="50" applyNumberFormat="0" applyFill="0" applyAlignment="0" applyProtection="0"/>
    <xf numFmtId="0" fontId="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5" xfId="0" applyBorder="1"/>
    <xf numFmtId="0" fontId="0" fillId="0" borderId="14" xfId="0" applyBorder="1"/>
    <xf numFmtId="0" fontId="6" fillId="0" borderId="15" xfId="0" applyFont="1" applyBorder="1" applyAlignment="1">
      <alignment wrapText="1"/>
    </xf>
    <xf numFmtId="0" fontId="0" fillId="0" borderId="11" xfId="0" applyBorder="1"/>
    <xf numFmtId="0" fontId="0" fillId="0" borderId="24" xfId="0" applyBorder="1"/>
    <xf numFmtId="0" fontId="6" fillId="0" borderId="27" xfId="0" applyFont="1" applyBorder="1" applyAlignment="1">
      <alignment wrapText="1"/>
    </xf>
    <xf numFmtId="0" fontId="0" fillId="0" borderId="26" xfId="0" applyBorder="1"/>
    <xf numFmtId="0" fontId="0" fillId="0" borderId="30" xfId="0" applyBorder="1"/>
    <xf numFmtId="0" fontId="0" fillId="0" borderId="33" xfId="0" applyBorder="1"/>
    <xf numFmtId="0" fontId="0" fillId="0" borderId="38" xfId="0" applyBorder="1"/>
    <xf numFmtId="0" fontId="3" fillId="0" borderId="0" xfId="0" applyFont="1" applyAlignment="1">
      <alignment horizontal="left" vertical="center" indent="1"/>
    </xf>
    <xf numFmtId="0" fontId="8" fillId="0" borderId="0" xfId="2" applyFont="1" applyFill="1" applyBorder="1" applyAlignment="1">
      <alignment horizontal="left" indent="1"/>
    </xf>
    <xf numFmtId="0" fontId="8" fillId="0" borderId="0" xfId="3" applyFont="1" applyFill="1" applyBorder="1">
      <alignment horizontal="right"/>
    </xf>
    <xf numFmtId="0" fontId="6" fillId="0" borderId="0" xfId="0" applyFont="1" applyAlignment="1">
      <alignment horizontal="right" vertical="center" indent="2"/>
    </xf>
    <xf numFmtId="0" fontId="9" fillId="0" borderId="0" xfId="2" applyFont="1" applyFill="1" applyBorder="1" applyAlignment="1">
      <alignment horizontal="left" indent="1"/>
    </xf>
    <xf numFmtId="0" fontId="9" fillId="0" borderId="0" xfId="3" applyFont="1" applyFill="1" applyBorder="1">
      <alignment horizontal="right"/>
    </xf>
    <xf numFmtId="0" fontId="10" fillId="0" borderId="0" xfId="2" applyFont="1" applyFill="1" applyBorder="1" applyAlignment="1">
      <alignment horizontal="left" indent="1"/>
    </xf>
    <xf numFmtId="0" fontId="10" fillId="0" borderId="0" xfId="3" applyFont="1" applyFill="1" applyBorder="1">
      <alignment horizontal="right"/>
    </xf>
    <xf numFmtId="0" fontId="11" fillId="0" borderId="0" xfId="2" applyFont="1" applyFill="1" applyBorder="1" applyAlignment="1">
      <alignment horizontal="left" indent="1"/>
    </xf>
    <xf numFmtId="0" fontId="11" fillId="0" borderId="0" xfId="3" applyFont="1" applyFill="1" applyBorder="1">
      <alignment horizontal="right"/>
    </xf>
    <xf numFmtId="0" fontId="9" fillId="0" borderId="26" xfId="3" applyFont="1" applyFill="1" applyBorder="1">
      <alignment horizontal="right"/>
    </xf>
    <xf numFmtId="0" fontId="12" fillId="8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2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 indent="2"/>
    </xf>
    <xf numFmtId="0" fontId="15" fillId="6" borderId="7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indent="2"/>
    </xf>
    <xf numFmtId="0" fontId="13" fillId="6" borderId="0" xfId="0" applyFont="1" applyFill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169" fontId="3" fillId="6" borderId="10" xfId="0" applyNumberFormat="1" applyFont="1" applyFill="1" applyBorder="1" applyAlignment="1">
      <alignment horizontal="center" vertical="center"/>
    </xf>
    <xf numFmtId="169" fontId="3" fillId="6" borderId="7" xfId="1" applyNumberFormat="1" applyFont="1" applyFill="1" applyBorder="1" applyAlignment="1">
      <alignment horizontal="right" vertical="center" indent="2"/>
    </xf>
    <xf numFmtId="169" fontId="3" fillId="0" borderId="0" xfId="0" applyNumberFormat="1" applyFont="1" applyAlignment="1">
      <alignment vertical="center"/>
    </xf>
  </cellXfs>
  <cellStyles count="49">
    <cellStyle name="1 antraštė" xfId="9" builtinId="16" customBuiltin="1"/>
    <cellStyle name="2 2 įprastas" xfId="3" xr:uid="{8B729EC7-3D30-475D-A608-BDF59732578A}"/>
    <cellStyle name="2 antraštė" xfId="10" builtinId="17" customBuiltin="1"/>
    <cellStyle name="2 įprastas" xfId="2" xr:uid="{8B42EF3E-451D-4FE2-8F79-CD096C0A19C8}"/>
    <cellStyle name="20% – paryškinimas 1" xfId="26" builtinId="30" customBuiltin="1"/>
    <cellStyle name="20% – paryškinimas 2" xfId="30" builtinId="34" customBuiltin="1"/>
    <cellStyle name="20% – paryškinimas 3" xfId="34" builtinId="38" customBuiltin="1"/>
    <cellStyle name="20% – paryškinimas 4" xfId="38" builtinId="42" customBuiltin="1"/>
    <cellStyle name="20% – paryškinimas 5" xfId="42" builtinId="46" customBuiltin="1"/>
    <cellStyle name="20% – paryškinimas 6" xfId="46" builtinId="50" customBuiltin="1"/>
    <cellStyle name="3 antraštė" xfId="11" builtinId="18" customBuiltin="1"/>
    <cellStyle name="4 antraštė" xfId="12" builtinId="19" customBuiltin="1"/>
    <cellStyle name="40% – paryškinimas 1" xfId="27" builtinId="31" customBuiltin="1"/>
    <cellStyle name="40% – paryškinimas 2" xfId="31" builtinId="35" customBuiltin="1"/>
    <cellStyle name="40% – paryškinimas 3" xfId="35" builtinId="39" customBuiltin="1"/>
    <cellStyle name="40% – paryškinimas 4" xfId="39" builtinId="43" customBuiltin="1"/>
    <cellStyle name="40% – paryškinimas 5" xfId="43" builtinId="47" customBuiltin="1"/>
    <cellStyle name="40% – paryškinimas 6" xfId="47" builtinId="51" customBuiltin="1"/>
    <cellStyle name="60% – paryškinimas 1" xfId="28" builtinId="32" customBuiltin="1"/>
    <cellStyle name="60% – paryškinimas 2" xfId="32" builtinId="36" customBuiltin="1"/>
    <cellStyle name="60% – paryškinimas 3" xfId="36" builtinId="40" customBuiltin="1"/>
    <cellStyle name="60% – paryškinimas 4" xfId="40" builtinId="44" customBuiltin="1"/>
    <cellStyle name="60% – paryškinimas 5" xfId="44" builtinId="48" customBuiltin="1"/>
    <cellStyle name="60% – paryškinimas 6" xfId="48" builtinId="52" customBuiltin="1"/>
    <cellStyle name="Aiškinamasis tekstas" xfId="23" builtinId="53" customBuiltin="1"/>
    <cellStyle name="Blogas" xfId="14" builtinId="27" customBuiltin="1"/>
    <cellStyle name="Geras" xfId="13" builtinId="26" customBuiltin="1"/>
    <cellStyle name="Įprastas" xfId="0" builtinId="0" customBuiltin="1"/>
    <cellStyle name="Įspėjimo tekstas" xfId="21" builtinId="11" customBuiltin="1"/>
    <cellStyle name="Išvestis" xfId="17" builtinId="21" customBuiltin="1"/>
    <cellStyle name="Įvestis" xfId="16" builtinId="20" customBuiltin="1"/>
    <cellStyle name="Kablelis" xfId="4" builtinId="3" customBuiltin="1"/>
    <cellStyle name="Kablelis [0]" xfId="5" builtinId="6" customBuiltin="1"/>
    <cellStyle name="Neutralus" xfId="15" builtinId="28" customBuiltin="1"/>
    <cellStyle name="Paryškinimas 1" xfId="25" builtinId="29" customBuiltin="1"/>
    <cellStyle name="Paryškinimas 2" xfId="29" builtinId="33" customBuiltin="1"/>
    <cellStyle name="Paryškinimas 3" xfId="33" builtinId="37" customBuiltin="1"/>
    <cellStyle name="Paryškinimas 4" xfId="37" builtinId="41" customBuiltin="1"/>
    <cellStyle name="Paryškinimas 5" xfId="41" builtinId="45" customBuiltin="1"/>
    <cellStyle name="Paryškinimas 6" xfId="45" builtinId="49" customBuiltin="1"/>
    <cellStyle name="Pastaba" xfId="22" builtinId="10" customBuiltin="1"/>
    <cellStyle name="Pavadinimas" xfId="8" builtinId="15" customBuiltin="1"/>
    <cellStyle name="Procentai" xfId="7" builtinId="5" customBuiltin="1"/>
    <cellStyle name="Skaičiavimas" xfId="18" builtinId="22" customBuiltin="1"/>
    <cellStyle name="Suma" xfId="24" builtinId="25" customBuiltin="1"/>
    <cellStyle name="Susietas langelis" xfId="19" builtinId="24" customBuiltin="1"/>
    <cellStyle name="Tikrinimo langelis" xfId="20" builtinId="23" customBuiltin="1"/>
    <cellStyle name="Valiuta" xfId="1" builtinId="4" customBuiltin="1"/>
    <cellStyle name="Valiuta [0]" xfId="6" builtinId="7" customBuiltin="1"/>
  </cellStyles>
  <dxfs count="10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9" formatCode="_-* #,##0.00\ [$EUR]_-;\-* #,##0.00\ [$EUR]_-;_-* &quot;-&quot;??\ [$EUR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 val="0"/>
        <color theme="1"/>
      </font>
      <fill>
        <patternFill>
          <bgColor theme="9" tint="0.39994506668294322"/>
        </patternFill>
      </fill>
      <border diagonalDown="0"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 style="thin">
          <color theme="9" tint="0.59996337778862885"/>
        </vertical>
        <horizontal style="thin">
          <color theme="9" tint="0.59996337778862885"/>
        </horizontal>
      </border>
    </dxf>
    <dxf>
      <font>
        <color theme="0"/>
      </font>
      <fill>
        <patternFill>
          <bgColor theme="7" tint="-0.24994659260841701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ont>
        <b/>
        <i val="0"/>
        <color theme="1"/>
      </font>
      <fill>
        <patternFill>
          <bgColor theme="7" tint="0.39994506668294322"/>
        </patternFill>
      </fill>
      <border diagonalDown="0"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 style="thin">
          <color theme="7" tint="0.59996337778862885"/>
        </horizontal>
      </border>
    </dxf>
    <dxf>
      <font>
        <color theme="0"/>
      </font>
      <fill>
        <patternFill>
          <bgColor theme="6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ont>
        <b/>
        <i val="0"/>
        <color theme="1"/>
      </font>
      <fill>
        <patternFill>
          <bgColor theme="6" tint="0.39994506668294322"/>
        </patternFill>
      </fill>
      <border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ont>
        <color theme="0"/>
      </font>
      <fill>
        <patternFill>
          <bgColor theme="4" tint="-0.2499465926084170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ont>
        <b/>
        <i val="0"/>
        <color auto="1"/>
      </font>
      <fill>
        <patternFill>
          <bgColor theme="4" tint="0.39994506668294322"/>
        </patternFill>
      </fill>
      <border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4" defaultTableStyle="TableStyleMedium2" defaultPivotStyle="PivotStyleLight16">
    <tableStyle name="1 lentelės stilius" pivot="0" count="3" xr9:uid="{963BD58D-6B13-ED47-B22D-585D0C5739A5}">
      <tableStyleElement type="wholeTable" dxfId="101"/>
      <tableStyleElement type="headerRow" dxfId="100"/>
      <tableStyleElement type="totalRow" dxfId="99"/>
    </tableStyle>
    <tableStyle name="2 lentelės stilius" pivot="0" count="3" xr9:uid="{FC6219EF-627D-FB4E-8E12-58CA5D87DC2F}">
      <tableStyleElement type="wholeTable" dxfId="98"/>
      <tableStyleElement type="headerRow" dxfId="97"/>
      <tableStyleElement type="totalRow" dxfId="96"/>
    </tableStyle>
    <tableStyle name="3 lentelės stilius" pivot="0" count="3" xr9:uid="{9E927304-C037-804F-9619-D0AC10F81390}">
      <tableStyleElement type="wholeTable" dxfId="95"/>
      <tableStyleElement type="headerRow" dxfId="94"/>
      <tableStyleElement type="totalRow" dxfId="93"/>
    </tableStyle>
    <tableStyle name="4 lentelės stilius" pivot="0" count="3" xr9:uid="{1C63408F-16FC-AD48-84F1-681B7161DEA9}">
      <tableStyleElement type="wholeTable" dxfId="92"/>
      <tableStyleElement type="headerRow" dxfId="91"/>
      <tableStyleElement type="totalRow" dxfId="90"/>
    </tableStyle>
  </tableStyles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Pokylis" displayName="Pokylis" ref="B61:D67" totalsRowCount="1" headerRowDxfId="19" dataDxfId="18" totalsRowDxfId="17">
  <autoFilter ref="B61:D66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Elementas " totalsRowLabel="Bendra priėmimo kaina (išskyrus muziką ir dekoracijas)" dataDxfId="16" totalsRowDxfId="15"/>
    <tableColumn id="2" xr3:uid="{74578254-049F-4EB3-9D65-F0495BAA12DA}" name="Numatomos" totalsRowFunction="sum" dataDxfId="14" totalsRowDxfId="3"/>
    <tableColumn id="3" xr3:uid="{775700AC-4641-455C-B80D-1A4DEE2FB62E}" name="Faktinės" totalsRowFunction="sum" dataDxfId="13" totalsRowDxfId="12"/>
  </tableColumns>
  <tableStyleInfo name="3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pokylio elementus, neįtraukdami muzikos ir dekoracijų elementų, bei apskaičiuotą ir faktinę sumą, skirtą kiekvienam šios lentelės elementui. Bendra pokylio išlaidų suma automatiškai apskaičiuojama pabaigoje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Drabužiai" displayName="Drabužiai" ref="B8:D14" totalsRowCount="1" headerRowDxfId="89" dataDxfId="88" totalsRowDxfId="87">
  <autoFilter ref="B8:D13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Elementas " totalsRowLabel="Bendra drabužių kaina" dataDxfId="86" totalsRowDxfId="85"/>
    <tableColumn id="2" xr3:uid="{914FF7A4-CD09-4778-9C0E-C162CDAFE6DF}" name="Numatomos" totalsRowFunction="sum" dataDxfId="84" totalsRowDxfId="11"/>
    <tableColumn id="3" xr3:uid="{D9693206-B352-47BB-BA4D-D762333BD299}" name="Faktinės" totalsRowFunction="sum" dataDxfId="83" totalsRowDxfId="82"/>
  </tableColumns>
  <tableStyleInfo name="1 lentelės stilius" showFirstColumn="0" showLastColumn="0" showRowStripes="0" showColumnStripes="0"/>
  <extLst>
    <ext xmlns:x14="http://schemas.microsoft.com/office/spreadsheetml/2009/9/main" uri="{504A1905-F514-4f6f-8877-14C23A59335A}">
      <x14:table altTextSummary="Įveskite drabužių elementus ir apskaičiuotą bei faktinę sumą, skirtą kiekvienam šios lentelės elementui. Bendra išlaidų drabužiams suma automatiškai apskaičiuojama pabaigoj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Dekoracijos" displayName="Dekoracijos" ref="B17:D24" totalsRowCount="1" headerRowDxfId="81" dataDxfId="80" totalsRowDxfId="79">
  <autoFilter ref="B17:D23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Elementas " totalsRowLabel="Bendra dekoracijų kaina" dataDxfId="78" totalsRowDxfId="77"/>
    <tableColumn id="2" xr3:uid="{F76CCEBF-DA7A-4183-AB14-EA3C806E5952}" name="Numatomos" totalsRowFunction="sum" dataDxfId="76" totalsRowDxfId="10"/>
    <tableColumn id="3" xr3:uid="{C3C3712C-0C0D-4091-8A12-02A7B7CF4ED6}" name="Faktinės" totalsRowFunction="sum" dataDxfId="75" totalsRowDxfId="74"/>
  </tableColumns>
  <tableStyleInfo name="2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dekoracijų elementus ir apskaičiuotą bei faktinę sumą, skirtą kiekvienam šios lentelės elementui. Bendra dekoracijų išlaidų suma automatiškai apskaičiuojama pabaigoje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Dovanos" displayName="Dovanos" ref="B27:D33" totalsRowCount="1" headerRowDxfId="73" dataDxfId="72" totalsRowDxfId="71">
  <autoFilter ref="B27:D32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Elementas " totalsRowLabel="Bendra dovanų kaina" dataDxfId="70" totalsRowDxfId="69"/>
    <tableColumn id="2" xr3:uid="{D9B4B358-FAFA-4425-B84E-BE2C7FE55003}" name="Numatomos" totalsRowFunction="sum" dataDxfId="68" totalsRowDxfId="9"/>
    <tableColumn id="3" xr3:uid="{059075D1-7F1D-4E9F-8DCB-FF8E531B5C3B}" name="Faktinės" totalsRowFunction="sum" dataDxfId="67" totalsRowDxfId="66"/>
  </tableColumns>
  <tableStyleInfo name="3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dovanų elementus ir apskaičiuotą bei faktinę sumą, skirtą kiekvienam šios lentelės elementui. Bendra išlaidų dovanoms suma automatiškai apskaičiuojama pabaigoje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Gėlės" displayName="Gėlės" ref="B36:D42" totalsRowCount="1" headerRowDxfId="65" dataDxfId="64" totalsRowDxfId="63">
  <autoFilter ref="B36:D41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Elementas " totalsRowLabel="Bendra gėlių kaina" dataDxfId="62" totalsRowDxfId="61"/>
    <tableColumn id="2" xr3:uid="{BB15F6AA-843D-40A5-88B4-203F7BFA61EE}" name="Numatomos" totalsRowFunction="sum" dataDxfId="60" totalsRowDxfId="8"/>
    <tableColumn id="3" xr3:uid="{0F7178E3-5505-43EA-8C16-E3C117AB4D7A}" name="Faktinės" totalsRowFunction="sum" dataDxfId="59" totalsRowDxfId="58"/>
  </tableColumns>
  <tableStyleInfo name="4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gėlių elementus ir apskaičiuotą bei faktinę sumą, skirtą kiekvienam šios lentelės elementui. Bendra išlaidų gėlėms suma automatiškai apskaičiuojama pabaigoje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Muzika" displayName="Muzika" ref="B45:D49" totalsRowCount="1" headerRowDxfId="57" dataDxfId="56" totalsRowDxfId="55">
  <autoFilter ref="B45:D48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Elementas " totalsRowLabel="Bendra muzikos kaina" dataDxfId="54" totalsRowDxfId="53"/>
    <tableColumn id="2" xr3:uid="{CF96281B-41B5-434F-9C0D-2213F3C93EC3}" name="Numatomos" totalsRowFunction="sum" dataDxfId="52" totalsRowDxfId="7"/>
    <tableColumn id="3" xr3:uid="{EBCE18A0-C182-4424-9C52-98B1143A5EA7}" name="Faktinės" totalsRowFunction="sum" dataDxfId="51" totalsRowDxfId="50"/>
  </tableColumns>
  <tableStyleInfo name="1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muzikos elementus ir apskaičiuotą bei faktinę sumą, skirtą kiekvienam šios lentelės elementui. Bendra išlaidų muzikai suma automatiškai apskaičiuojama pabaigoje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Fotografija" displayName="Fotografija" ref="B52:D58" totalsRowCount="1" headerRowDxfId="49" dataDxfId="48" totalsRowDxfId="47">
  <autoFilter ref="B52:D57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Elementas " totalsRowLabel="Bendra fotografijų kaina" dataDxfId="46" totalsRowDxfId="6"/>
    <tableColumn id="2" xr3:uid="{D56A3275-6744-4FD7-A7C0-09E51EF8E62C}" name="Numatomos" totalsRowFunction="sum" dataDxfId="45" totalsRowDxfId="4"/>
    <tableColumn id="3" xr3:uid="{8B74849D-D7B3-48F2-AC12-98ACB362F463}" name="Faktinės" totalsRowFunction="sum" dataDxfId="44" totalsRowDxfId="5"/>
  </tableColumns>
  <tableStyleInfo name="2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fotografijos elementus ir apskaičiuotą bei faktinę sumą, skirtą kiekvienam šios lentelės elementui. Bendra fotografijos išlaidų suma automatiškai apskaičiuojama pabaigoje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Kanceliariniai_reikmenys_ir_spausdinimas" displayName="Kanceliariniai_reikmenys_ir_spausdinimas" ref="B70:D76" totalsRowCount="1" headerRowDxfId="43" dataDxfId="42" totalsRowDxfId="41">
  <autoFilter ref="B70:D75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Elementas " totalsRowLabel="Bendra kanceliarinių reikmenų / spausdinimo kaina" dataDxfId="40" totalsRowDxfId="39"/>
    <tableColumn id="2" xr3:uid="{A0C8736F-77AD-4266-A6EC-9CBF926851A8}" name="Numatomos" totalsRowFunction="sum" dataDxfId="38" totalsRowDxfId="2"/>
    <tableColumn id="3" xr3:uid="{70D54E55-35D9-40D1-8A2B-A3D8C82E27BE}" name="Faktinės" totalsRowFunction="sum" dataDxfId="37" totalsRowDxfId="36"/>
  </tableColumns>
  <tableStyleInfo name="4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kanceliarinių reikmenų ir spausdinimo elementus bei apskaičiuotą ir faktinę sumą, skirtą kiekvienam šios lentelės elementui. Bendra kanceliarinių reikmenų ir spausdinimo išlaidų suma automatiškai apskaičiuojama pabaigoje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Transportas" displayName="Transportas" ref="B79:D84" totalsRowCount="1" headerRowDxfId="35" dataDxfId="34" totalsRowDxfId="33">
  <autoFilter ref="B79:D8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Elementas " totalsRowLabel="Bendra transporto kaina" dataDxfId="32" totalsRowDxfId="31"/>
    <tableColumn id="2" xr3:uid="{7C0D7615-7274-470D-AEBD-17C104511E87}" name="Numatomos" totalsRowFunction="sum" dataDxfId="30" totalsRowDxfId="1"/>
    <tableColumn id="3" xr3:uid="{296389AC-8EA3-4EEE-930C-A3B7ACDBD87D}" name="Faktinės" totalsRowFunction="sum" dataDxfId="29" totalsRowDxfId="28"/>
  </tableColumns>
  <tableStyleInfo name="1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transporto elementus bei apskaičiuotą ir faktinę sumą, skirtą kiekvienam šios lentelės elementui. Bendra transporto išlaidų suma automatiškai apskaičiuojama pabaigoje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Kitos_išlaidos" displayName="Kitos_išlaidos" ref="B87:D93" totalsRowCount="1" headerRowDxfId="27" dataDxfId="26" totalsRowDxfId="25">
  <autoFilter ref="B87:D92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Elementas " totalsRowLabel="Bendra kitų išlaidų suma" dataDxfId="24" totalsRowDxfId="23"/>
    <tableColumn id="2" xr3:uid="{9195FD66-4408-4CD3-B8B1-64D89DD082EB}" name="Numatomos" totalsRowFunction="sum" dataDxfId="22" totalsRowDxfId="0"/>
    <tableColumn id="3" xr3:uid="{A3B0F6A4-1128-442B-9A86-A095E90FF4FD}" name="Faktinės" totalsRowFunction="sum" dataDxfId="21" totalsRowDxfId="20"/>
  </tableColumns>
  <tableStyleInfo name="2 lentelės stilius" showFirstColumn="1" showLastColumn="0" showRowStripes="0" showColumnStripes="0"/>
  <extLst>
    <ext xmlns:x14="http://schemas.microsoft.com/office/spreadsheetml/2009/9/main" uri="{504A1905-F514-4f6f-8877-14C23A59335A}">
      <x14:table altTextSummary="Įveskite kitų išlaidų elementus ir apskaičiuotą bei faktinę sumą, skirtą kiekvienam šios lentelės elementui. Bendra kitų išlaidų suma automatiškai apskaičiuojama pabaigoje"/>
    </ext>
  </extLst>
</table>
</file>

<file path=xl/theme/theme11.xml><?xml version="1.0" encoding="utf-8"?>
<a:theme xmlns:a="http://schemas.openxmlformats.org/drawingml/2006/main" name="Office Theme">
  <a:themeElements>
    <a:clrScheme name="tf89372719 1">
      <a:dk1>
        <a:srgbClr val="000000"/>
      </a:dk1>
      <a:lt1>
        <a:srgbClr val="FFFFFF"/>
      </a:lt1>
      <a:dk2>
        <a:srgbClr val="627581"/>
      </a:dk2>
      <a:lt2>
        <a:srgbClr val="EBEBEB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637581"/>
      </a:folHlink>
    </a:clrScheme>
    <a:fontScheme name="Custom 48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22.xml" Id="rId3" /><Relationship Type="http://schemas.openxmlformats.org/officeDocument/2006/relationships/table" Target="/xl/tables/table63.xml" Id="rId7" /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5.xml" Id="rId6" /><Relationship Type="http://schemas.openxmlformats.org/officeDocument/2006/relationships/table" Target="/xl/tables/table106.xml" Id="rId11" /><Relationship Type="http://schemas.openxmlformats.org/officeDocument/2006/relationships/table" Target="/xl/tables/table47.xml" Id="rId5" /><Relationship Type="http://schemas.openxmlformats.org/officeDocument/2006/relationships/table" Target="/xl/tables/table98.xml" Id="rId10" /><Relationship Type="http://schemas.openxmlformats.org/officeDocument/2006/relationships/table" Target="/xl/tables/table39.xml" Id="rId4" /><Relationship Type="http://schemas.openxmlformats.org/officeDocument/2006/relationships/table" Target="/xl/tables/table8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tabSelected="1" zoomScaleNormal="100" workbookViewId="0"/>
  </sheetViews>
  <sheetFormatPr defaultColWidth="8.85546875" defaultRowHeight="15"/>
  <cols>
    <col min="1" max="1" width="2.85546875" customWidth="1"/>
    <col min="2" max="2" width="82.7109375" customWidth="1"/>
    <col min="3" max="3" width="2.85546875" customWidth="1"/>
  </cols>
  <sheetData>
    <row r="1" spans="2:2" ht="84" customHeight="1">
      <c r="B1" s="29" t="s">
        <v>0</v>
      </c>
    </row>
    <row r="2" spans="2:2" ht="48.75" customHeight="1">
      <c r="B2" s="5" t="s">
        <v>1</v>
      </c>
    </row>
    <row r="3" spans="2:2" ht="56.25" customHeight="1">
      <c r="B3" s="5" t="s">
        <v>2</v>
      </c>
    </row>
    <row r="4" spans="2:2" ht="30" customHeight="1">
      <c r="B4" s="5" t="s">
        <v>3</v>
      </c>
    </row>
    <row r="5" spans="2:2">
      <c r="B5" s="6" t="s">
        <v>4</v>
      </c>
    </row>
    <row r="6" spans="2:2" ht="71.25" customHeight="1">
      <c r="B6" s="5" t="s">
        <v>5</v>
      </c>
    </row>
    <row r="7" spans="2:2" ht="30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P100"/>
  <sheetViews>
    <sheetView zoomScaleNormal="100" workbookViewId="0"/>
  </sheetViews>
  <sheetFormatPr defaultColWidth="8.85546875" defaultRowHeight="15"/>
  <cols>
    <col min="1" max="1" width="2.85546875" style="7" customWidth="1"/>
    <col min="2" max="2" width="51.85546875" customWidth="1"/>
    <col min="3" max="4" width="51" customWidth="1"/>
    <col min="5" max="5" width="2.85546875" customWidth="1"/>
  </cols>
  <sheetData>
    <row r="1" spans="1:16" ht="135" customHeight="1">
      <c r="B1" s="37" t="s">
        <v>7</v>
      </c>
      <c r="C1" s="37"/>
      <c r="D1" s="37"/>
    </row>
    <row r="2" spans="1:16" ht="24.95" customHeight="1">
      <c r="B2" s="3"/>
      <c r="C2" s="4"/>
      <c r="D2" s="4"/>
      <c r="L2" s="2"/>
      <c r="M2" s="2"/>
      <c r="N2" s="2"/>
      <c r="O2" s="2"/>
      <c r="P2" s="2"/>
    </row>
    <row r="3" spans="1:16" ht="35.1" customHeight="1">
      <c r="B3" s="43" t="s">
        <v>8</v>
      </c>
      <c r="C3" s="44"/>
      <c r="D3" s="45"/>
      <c r="E3" s="8"/>
    </row>
    <row r="4" spans="1:16" ht="24.95" customHeight="1">
      <c r="B4" s="30" t="s">
        <v>9</v>
      </c>
      <c r="C4" s="31" t="s">
        <v>70</v>
      </c>
      <c r="D4" s="32" t="s">
        <v>71</v>
      </c>
      <c r="E4" s="8"/>
    </row>
    <row r="5" spans="1:16" ht="24.6" customHeight="1">
      <c r="B5" s="33" t="s">
        <v>10</v>
      </c>
      <c r="C5" s="65">
        <f>SUM(Drabužiai[[#Totals],[Numatomos]],Dekoracijos[[#Totals],[Numatomos]],Dovanos[[#Totals],[Numatomos]],Gėlės[[#Totals],[Numatomos]],Muzika[[#Totals],[Numatomos]],Fotografija[[#Totals],[Numatomos]],Pokylis[[#Totals],[Numatomos]],Kanceliariniai_reikmenys_ir_spausdinimas[[#Totals],[Numatomos]],Transportas[[#Totals],[Numatomos]],Kitos_išlaidos[[#Totals],[Numatomos]])</f>
        <v>0</v>
      </c>
      <c r="D5" s="66">
        <f>SUM(Drabužiai[[#Totals],[Faktinės]],Dekoracijos[[#Totals],[Faktinės]],Dovanos[[#Totals],[Faktinės]],Gėlės[[#Totals],[Faktinės]],Muzika[[#Totals],[Faktinės]],Fotografija[[#Totals],[Faktinės]],Pokylis[[#Totals],[Faktinės]],Kanceliariniai_reikmenys_ir_spausdinimas[[#Totals],[Faktinės]],Transportas[[#Totals],[Faktinės]],Kitos_išlaidos[[#Totals],[Faktinės]],)</f>
        <v>0</v>
      </c>
      <c r="E5" s="8"/>
    </row>
    <row r="6" spans="1:16" ht="24.95" customHeight="1">
      <c r="B6" s="3"/>
      <c r="C6" s="4"/>
      <c r="D6" s="4"/>
      <c r="L6" s="2"/>
      <c r="M6" s="2"/>
      <c r="N6" s="2"/>
      <c r="O6" s="2"/>
      <c r="P6" s="2"/>
    </row>
    <row r="7" spans="1:16" ht="35.1" customHeight="1">
      <c r="B7" s="46" t="s">
        <v>11</v>
      </c>
      <c r="C7" s="47"/>
      <c r="D7" s="48"/>
      <c r="E7" s="9"/>
    </row>
    <row r="8" spans="1:16" ht="24.95" customHeight="1">
      <c r="B8" s="34" t="s">
        <v>9</v>
      </c>
      <c r="C8" s="35" t="s">
        <v>70</v>
      </c>
      <c r="D8" s="36" t="s">
        <v>71</v>
      </c>
      <c r="E8" s="9"/>
    </row>
    <row r="9" spans="1:16" ht="24.95" customHeight="1">
      <c r="B9" s="19" t="s">
        <v>12</v>
      </c>
      <c r="C9" s="20"/>
      <c r="D9" s="20"/>
      <c r="E9" s="9"/>
    </row>
    <row r="10" spans="1:16" ht="24.95" customHeight="1">
      <c r="B10" s="19" t="s">
        <v>13</v>
      </c>
      <c r="C10" s="20"/>
      <c r="D10" s="20"/>
    </row>
    <row r="11" spans="1:16" ht="24.95" customHeight="1">
      <c r="A11" s="10"/>
      <c r="B11" s="19" t="s">
        <v>14</v>
      </c>
      <c r="C11" s="20"/>
      <c r="D11" s="20"/>
      <c r="E11" s="9"/>
    </row>
    <row r="12" spans="1:16" ht="24.95" customHeight="1">
      <c r="A12" s="10"/>
      <c r="B12" s="19" t="s">
        <v>15</v>
      </c>
      <c r="C12" s="20"/>
      <c r="D12" s="20"/>
      <c r="E12" s="9"/>
    </row>
    <row r="13" spans="1:16" ht="24.95" customHeight="1">
      <c r="B13" s="19" t="s">
        <v>16</v>
      </c>
      <c r="C13" s="20"/>
      <c r="D13" s="20"/>
    </row>
    <row r="14" spans="1:16" ht="24.95" customHeight="1">
      <c r="B14" s="18" t="s">
        <v>17</v>
      </c>
      <c r="C14" s="67">
        <f>SUBTOTAL(109,Drabužiai[Numatomos])</f>
        <v>0</v>
      </c>
      <c r="D14" s="21">
        <f>SUBTOTAL(109,Drabužiai[Faktinės])</f>
        <v>0</v>
      </c>
    </row>
    <row r="15" spans="1:16" ht="24.95" customHeight="1">
      <c r="B15" s="11"/>
    </row>
    <row r="16" spans="1:16" ht="35.1" customHeight="1">
      <c r="B16" s="49" t="s">
        <v>18</v>
      </c>
      <c r="C16" s="50"/>
      <c r="D16" s="50"/>
      <c r="E16" s="12"/>
    </row>
    <row r="17" spans="2:5" ht="24.95" customHeight="1">
      <c r="B17" s="34" t="s">
        <v>9</v>
      </c>
      <c r="C17" s="35" t="s">
        <v>70</v>
      </c>
      <c r="D17" s="36" t="s">
        <v>71</v>
      </c>
    </row>
    <row r="18" spans="2:5" ht="24.95" customHeight="1">
      <c r="B18" s="22" t="s">
        <v>19</v>
      </c>
      <c r="C18" s="23"/>
      <c r="D18" s="23"/>
    </row>
    <row r="19" spans="2:5" ht="24.95" customHeight="1">
      <c r="B19" s="22" t="s">
        <v>20</v>
      </c>
      <c r="C19" s="23"/>
      <c r="D19" s="23"/>
    </row>
    <row r="20" spans="2:5" ht="24.95" customHeight="1">
      <c r="B20" s="22" t="s">
        <v>21</v>
      </c>
      <c r="C20" s="23"/>
      <c r="D20" s="23"/>
    </row>
    <row r="21" spans="2:5" ht="24.95" customHeight="1">
      <c r="B21" s="22" t="s">
        <v>22</v>
      </c>
      <c r="C21" s="23"/>
      <c r="D21" s="23"/>
    </row>
    <row r="22" spans="2:5" ht="24.95" customHeight="1">
      <c r="B22" s="22" t="s">
        <v>23</v>
      </c>
      <c r="C22" s="23"/>
      <c r="D22" s="23"/>
    </row>
    <row r="23" spans="2:5" ht="24.95" customHeight="1">
      <c r="B23" s="22" t="s">
        <v>16</v>
      </c>
      <c r="C23" s="23"/>
      <c r="D23" s="23"/>
    </row>
    <row r="24" spans="2:5" ht="24.95" customHeight="1">
      <c r="B24" s="18" t="s">
        <v>24</v>
      </c>
      <c r="C24" s="67">
        <f>SUBTOTAL(109,Dekoracijos[Numatomos])</f>
        <v>0</v>
      </c>
      <c r="D24" s="21">
        <f>SUBTOTAL(109,Dekoracijos[Faktinės])</f>
        <v>0</v>
      </c>
    </row>
    <row r="25" spans="2:5" ht="24.95" customHeight="1"/>
    <row r="26" spans="2:5" ht="35.1" customHeight="1">
      <c r="B26" s="51" t="s">
        <v>25</v>
      </c>
      <c r="C26" s="52"/>
      <c r="D26" s="53"/>
      <c r="E26" s="15"/>
    </row>
    <row r="27" spans="2:5" ht="24.95" customHeight="1">
      <c r="B27" s="34" t="s">
        <v>9</v>
      </c>
      <c r="C27" s="35" t="s">
        <v>70</v>
      </c>
      <c r="D27" s="36" t="s">
        <v>71</v>
      </c>
    </row>
    <row r="28" spans="2:5" ht="24.95" customHeight="1">
      <c r="B28" s="24" t="s">
        <v>26</v>
      </c>
      <c r="C28" s="25"/>
      <c r="D28" s="25"/>
    </row>
    <row r="29" spans="2:5" ht="24.95" customHeight="1">
      <c r="B29" s="24" t="s">
        <v>27</v>
      </c>
      <c r="C29" s="25"/>
      <c r="D29" s="25"/>
    </row>
    <row r="30" spans="2:5" ht="24.95" customHeight="1">
      <c r="B30" s="24" t="s">
        <v>28</v>
      </c>
      <c r="C30" s="25"/>
      <c r="D30" s="25"/>
    </row>
    <row r="31" spans="2:5" ht="24.95" customHeight="1">
      <c r="B31" s="24" t="s">
        <v>29</v>
      </c>
      <c r="C31" s="25"/>
      <c r="D31" s="25"/>
    </row>
    <row r="32" spans="2:5" ht="24.95" customHeight="1">
      <c r="B32" s="24" t="s">
        <v>16</v>
      </c>
      <c r="C32" s="25"/>
      <c r="D32" s="25"/>
    </row>
    <row r="33" spans="2:5" ht="24.95" customHeight="1">
      <c r="B33" s="18" t="s">
        <v>30</v>
      </c>
      <c r="C33" s="67">
        <f>SUBTOTAL(109,Dovanos[Numatomos])</f>
        <v>0</v>
      </c>
      <c r="D33" s="21">
        <f>SUBTOTAL(109,Dovanos[Faktinės])</f>
        <v>0</v>
      </c>
    </row>
    <row r="34" spans="2:5" ht="24.95" customHeight="1"/>
    <row r="35" spans="2:5" ht="35.1" customHeight="1">
      <c r="B35" s="40" t="s">
        <v>31</v>
      </c>
      <c r="C35" s="41"/>
      <c r="D35" s="42"/>
      <c r="E35" s="17"/>
    </row>
    <row r="36" spans="2:5" ht="24.95" customHeight="1">
      <c r="B36" s="34" t="s">
        <v>9</v>
      </c>
      <c r="C36" s="35" t="s">
        <v>70</v>
      </c>
      <c r="D36" s="36" t="s">
        <v>71</v>
      </c>
    </row>
    <row r="37" spans="2:5" ht="24.95" customHeight="1">
      <c r="B37" s="26" t="s">
        <v>32</v>
      </c>
      <c r="C37" s="27"/>
      <c r="D37" s="27"/>
    </row>
    <row r="38" spans="2:5" ht="24.95" customHeight="1">
      <c r="B38" s="26" t="s">
        <v>33</v>
      </c>
      <c r="C38" s="27"/>
      <c r="D38" s="27"/>
    </row>
    <row r="39" spans="2:5" ht="24.95" customHeight="1">
      <c r="B39" s="26" t="s">
        <v>34</v>
      </c>
      <c r="C39" s="27"/>
      <c r="D39" s="27"/>
    </row>
    <row r="40" spans="2:5" ht="24.95" customHeight="1">
      <c r="B40" s="26" t="s">
        <v>35</v>
      </c>
      <c r="C40" s="27"/>
      <c r="D40" s="27"/>
    </row>
    <row r="41" spans="2:5" ht="24.95" customHeight="1">
      <c r="B41" s="26" t="s">
        <v>16</v>
      </c>
      <c r="C41" s="27"/>
      <c r="D41" s="27"/>
    </row>
    <row r="42" spans="2:5" ht="24.95" customHeight="1">
      <c r="B42" s="18" t="s">
        <v>36</v>
      </c>
      <c r="C42" s="67">
        <f>SUBTOTAL(109,Gėlės[Numatomos])</f>
        <v>0</v>
      </c>
      <c r="D42" s="21">
        <f>SUBTOTAL(109,Gėlės[Faktinės])</f>
        <v>0</v>
      </c>
    </row>
    <row r="43" spans="2:5" ht="24.95" customHeight="1"/>
    <row r="44" spans="2:5" ht="35.1" customHeight="1">
      <c r="B44" s="54" t="s">
        <v>37</v>
      </c>
      <c r="C44" s="55"/>
      <c r="D44" s="56"/>
      <c r="E44" s="9"/>
    </row>
    <row r="45" spans="2:5" ht="24.95" customHeight="1">
      <c r="B45" s="34" t="s">
        <v>9</v>
      </c>
      <c r="C45" s="35" t="s">
        <v>70</v>
      </c>
      <c r="D45" s="36" t="s">
        <v>71</v>
      </c>
    </row>
    <row r="46" spans="2:5" ht="24.95" customHeight="1">
      <c r="B46" s="19" t="s">
        <v>38</v>
      </c>
      <c r="C46" s="20"/>
      <c r="D46" s="20"/>
    </row>
    <row r="47" spans="2:5" ht="24.95" customHeight="1">
      <c r="B47" s="19" t="s">
        <v>39</v>
      </c>
      <c r="C47" s="20"/>
      <c r="D47" s="20"/>
    </row>
    <row r="48" spans="2:5" ht="24.95" customHeight="1">
      <c r="B48" s="19" t="s">
        <v>16</v>
      </c>
      <c r="C48" s="20"/>
      <c r="D48" s="20"/>
    </row>
    <row r="49" spans="2:5" ht="24.95" customHeight="1">
      <c r="B49" s="18" t="s">
        <v>40</v>
      </c>
      <c r="C49" s="67">
        <f>SUBTOTAL(109,Muzika[Numatomos])</f>
        <v>0</v>
      </c>
      <c r="D49" s="21">
        <f>SUBTOTAL(109,Muzika[Faktinės])</f>
        <v>0</v>
      </c>
    </row>
    <row r="50" spans="2:5" ht="24.95" customHeight="1"/>
    <row r="51" spans="2:5" ht="35.1" customHeight="1">
      <c r="B51" s="57" t="s">
        <v>41</v>
      </c>
      <c r="C51" s="58"/>
      <c r="D51" s="59"/>
    </row>
    <row r="52" spans="2:5" ht="24.95" customHeight="1">
      <c r="B52" s="34" t="s">
        <v>9</v>
      </c>
      <c r="C52" s="35" t="s">
        <v>70</v>
      </c>
      <c r="D52" s="36" t="s">
        <v>71</v>
      </c>
    </row>
    <row r="53" spans="2:5" ht="24.95" customHeight="1">
      <c r="B53" s="22" t="s">
        <v>42</v>
      </c>
      <c r="C53" s="28"/>
      <c r="D53" s="23"/>
    </row>
    <row r="54" spans="2:5" ht="24.95" customHeight="1">
      <c r="B54" s="22" t="s">
        <v>43</v>
      </c>
      <c r="C54" s="23"/>
      <c r="D54" s="23"/>
    </row>
    <row r="55" spans="2:5" ht="24.95" customHeight="1">
      <c r="B55" s="22" t="s">
        <v>44</v>
      </c>
      <c r="C55" s="23"/>
      <c r="D55" s="23"/>
    </row>
    <row r="56" spans="2:5" ht="24.95" customHeight="1">
      <c r="B56" s="22" t="s">
        <v>45</v>
      </c>
      <c r="C56" s="23"/>
      <c r="D56" s="23"/>
    </row>
    <row r="57" spans="2:5" ht="24.95" customHeight="1">
      <c r="B57" s="22" t="s">
        <v>16</v>
      </c>
      <c r="C57" s="23"/>
      <c r="D57" s="23"/>
    </row>
    <row r="58" spans="2:5" ht="24.95" customHeight="1">
      <c r="B58" s="18" t="s">
        <v>46</v>
      </c>
      <c r="C58" s="67">
        <f>SUBTOTAL(109,Fotografija[Numatomos])</f>
        <v>0</v>
      </c>
      <c r="D58" s="21">
        <f>SUBTOTAL(109,Fotografija[Faktinės])</f>
        <v>0</v>
      </c>
    </row>
    <row r="59" spans="2:5" ht="24.95" customHeight="1">
      <c r="B59" s="16"/>
      <c r="C59" s="16"/>
      <c r="D59" s="16"/>
    </row>
    <row r="60" spans="2:5" ht="35.1" customHeight="1">
      <c r="B60" s="60" t="s">
        <v>47</v>
      </c>
      <c r="C60" s="61"/>
      <c r="D60" s="62"/>
      <c r="E60" s="15"/>
    </row>
    <row r="61" spans="2:5" ht="24.95" customHeight="1">
      <c r="B61" s="34" t="s">
        <v>9</v>
      </c>
      <c r="C61" s="35" t="s">
        <v>70</v>
      </c>
      <c r="D61" s="36" t="s">
        <v>71</v>
      </c>
    </row>
    <row r="62" spans="2:5" ht="24.95" customHeight="1">
      <c r="B62" s="24" t="s">
        <v>48</v>
      </c>
      <c r="C62" s="25"/>
      <c r="D62" s="25"/>
    </row>
    <row r="63" spans="2:5" ht="24.95" customHeight="1">
      <c r="B63" s="24" t="s">
        <v>49</v>
      </c>
      <c r="C63" s="25"/>
      <c r="D63" s="25"/>
    </row>
    <row r="64" spans="2:5" ht="24.95" customHeight="1">
      <c r="B64" s="24" t="s">
        <v>50</v>
      </c>
      <c r="C64" s="25"/>
      <c r="D64" s="25"/>
    </row>
    <row r="65" spans="2:5" ht="24.95" customHeight="1">
      <c r="B65" s="24" t="s">
        <v>51</v>
      </c>
      <c r="C65" s="25"/>
      <c r="D65" s="25"/>
    </row>
    <row r="66" spans="2:5" ht="24.95" customHeight="1">
      <c r="B66" s="24" t="s">
        <v>16</v>
      </c>
      <c r="C66" s="25"/>
      <c r="D66" s="25"/>
    </row>
    <row r="67" spans="2:5" ht="24.95" customHeight="1">
      <c r="B67" s="18" t="s">
        <v>52</v>
      </c>
      <c r="C67" s="67">
        <f>SUBTOTAL(109,Pokylis[Numatomos])</f>
        <v>0</v>
      </c>
      <c r="D67" s="21">
        <f>SUBTOTAL(109,Pokylis[Faktinės])</f>
        <v>0</v>
      </c>
    </row>
    <row r="68" spans="2:5" ht="24.95" customHeight="1"/>
    <row r="69" spans="2:5" ht="35.1" customHeight="1">
      <c r="B69" s="63" t="s">
        <v>53</v>
      </c>
      <c r="C69" s="64"/>
      <c r="D69" s="64"/>
      <c r="E69" s="17"/>
    </row>
    <row r="70" spans="2:5" ht="24.95" customHeight="1">
      <c r="B70" s="34" t="s">
        <v>9</v>
      </c>
      <c r="C70" s="35" t="s">
        <v>70</v>
      </c>
      <c r="D70" s="36" t="s">
        <v>71</v>
      </c>
    </row>
    <row r="71" spans="2:5" ht="24.95" customHeight="1">
      <c r="B71" s="26" t="s">
        <v>54</v>
      </c>
      <c r="C71" s="27"/>
      <c r="D71" s="27"/>
    </row>
    <row r="72" spans="2:5" ht="24.95" customHeight="1">
      <c r="B72" s="26" t="s">
        <v>55</v>
      </c>
      <c r="C72" s="27"/>
      <c r="D72" s="27"/>
    </row>
    <row r="73" spans="2:5" ht="24.95" customHeight="1">
      <c r="B73" s="26" t="s">
        <v>56</v>
      </c>
      <c r="C73" s="27"/>
      <c r="D73" s="27"/>
    </row>
    <row r="74" spans="2:5" ht="24.95" customHeight="1">
      <c r="B74" s="26" t="s">
        <v>57</v>
      </c>
      <c r="C74" s="27"/>
      <c r="D74" s="27"/>
    </row>
    <row r="75" spans="2:5" ht="24.95" customHeight="1">
      <c r="B75" s="26" t="s">
        <v>16</v>
      </c>
      <c r="C75" s="27"/>
      <c r="D75" s="27"/>
    </row>
    <row r="76" spans="2:5" ht="24.95" customHeight="1">
      <c r="B76" s="18" t="s">
        <v>58</v>
      </c>
      <c r="C76" s="67">
        <f>SUBTOTAL(109,Kanceliariniai_reikmenys_ir_spausdinimas[Numatomos])</f>
        <v>0</v>
      </c>
      <c r="D76" s="21">
        <f>SUBTOTAL(109,Kanceliariniai_reikmenys_ir_spausdinimas[Faktinės])</f>
        <v>0</v>
      </c>
    </row>
    <row r="77" spans="2:5" ht="24.95" customHeight="1"/>
    <row r="78" spans="2:5" ht="35.1" customHeight="1">
      <c r="B78" s="46" t="s">
        <v>59</v>
      </c>
      <c r="C78" s="47"/>
      <c r="D78" s="48"/>
      <c r="E78" s="9"/>
    </row>
    <row r="79" spans="2:5" ht="24.95" customHeight="1">
      <c r="B79" s="34" t="s">
        <v>9</v>
      </c>
      <c r="C79" s="35" t="s">
        <v>70</v>
      </c>
      <c r="D79" s="36" t="s">
        <v>71</v>
      </c>
    </row>
    <row r="80" spans="2:5" ht="24.95" customHeight="1">
      <c r="B80" s="19" t="s">
        <v>60</v>
      </c>
      <c r="C80" s="20"/>
      <c r="D80" s="20"/>
    </row>
    <row r="81" spans="1:5" ht="24.95" customHeight="1">
      <c r="B81" s="19" t="s">
        <v>61</v>
      </c>
      <c r="C81" s="20"/>
      <c r="D81" s="20"/>
    </row>
    <row r="82" spans="1:5" ht="24.95" customHeight="1">
      <c r="B82" s="19" t="s">
        <v>62</v>
      </c>
      <c r="C82" s="20"/>
      <c r="D82" s="20"/>
    </row>
    <row r="83" spans="1:5" ht="24.95" customHeight="1">
      <c r="B83" s="19" t="s">
        <v>16</v>
      </c>
      <c r="C83" s="20"/>
      <c r="D83" s="20"/>
    </row>
    <row r="84" spans="1:5" ht="24.95" customHeight="1">
      <c r="B84" s="18" t="s">
        <v>63</v>
      </c>
      <c r="C84" s="67">
        <f>SUBTOTAL(109,Transportas[Numatomos])</f>
        <v>0</v>
      </c>
      <c r="D84" s="21">
        <f>SUBTOTAL(109,Transportas[Faktinės])</f>
        <v>0</v>
      </c>
    </row>
    <row r="85" spans="1:5" ht="24.95" customHeight="1">
      <c r="B85" s="14"/>
      <c r="C85" s="14"/>
      <c r="D85" s="14"/>
    </row>
    <row r="86" spans="1:5" ht="35.1" customHeight="1">
      <c r="A86" s="13"/>
      <c r="B86" s="38" t="s">
        <v>64</v>
      </c>
      <c r="C86" s="39"/>
      <c r="D86" s="39"/>
      <c r="E86" s="12"/>
    </row>
    <row r="87" spans="1:5" ht="24.95" customHeight="1">
      <c r="B87" s="34" t="s">
        <v>9</v>
      </c>
      <c r="C87" s="35" t="s">
        <v>70</v>
      </c>
      <c r="D87" s="36" t="s">
        <v>71</v>
      </c>
    </row>
    <row r="88" spans="1:5" ht="24.95" customHeight="1">
      <c r="B88" s="22" t="s">
        <v>65</v>
      </c>
      <c r="C88" s="23"/>
      <c r="D88" s="23"/>
    </row>
    <row r="89" spans="1:5" ht="24.95" customHeight="1">
      <c r="B89" s="22" t="s">
        <v>66</v>
      </c>
      <c r="C89" s="23"/>
      <c r="D89" s="23"/>
    </row>
    <row r="90" spans="1:5" ht="24.95" customHeight="1">
      <c r="B90" s="22" t="s">
        <v>67</v>
      </c>
      <c r="C90" s="23"/>
      <c r="D90" s="23"/>
    </row>
    <row r="91" spans="1:5" ht="24.95" customHeight="1">
      <c r="B91" s="22" t="s">
        <v>68</v>
      </c>
      <c r="C91" s="23"/>
      <c r="D91" s="23"/>
    </row>
    <row r="92" spans="1:5" ht="24.95" customHeight="1">
      <c r="B92" s="22" t="s">
        <v>16</v>
      </c>
      <c r="C92" s="23"/>
      <c r="D92" s="23"/>
    </row>
    <row r="93" spans="1:5" ht="24.95" customHeight="1">
      <c r="B93" s="18" t="s">
        <v>69</v>
      </c>
      <c r="C93" s="67">
        <f>SUBTOTAL(109,Kitos_išlaidos[Numatomos])</f>
        <v>0</v>
      </c>
      <c r="D93" s="21">
        <f>SUBTOTAL(109,Kitos_išlaidos[Faktinės])</f>
        <v>0</v>
      </c>
    </row>
    <row r="100" spans="6:6">
      <c r="F100" s="1"/>
    </row>
  </sheetData>
  <mergeCells count="12">
    <mergeCell ref="B1:D1"/>
    <mergeCell ref="B86:D86"/>
    <mergeCell ref="B35:D35"/>
    <mergeCell ref="B3:D3"/>
    <mergeCell ref="B7:D7"/>
    <mergeCell ref="B16:D16"/>
    <mergeCell ref="B26:D26"/>
    <mergeCell ref="B44:D44"/>
    <mergeCell ref="B51:D51"/>
    <mergeCell ref="B60:D60"/>
    <mergeCell ref="B69:D69"/>
    <mergeCell ref="B78:D78"/>
  </mergeCells>
  <phoneticPr fontId="7" type="noConversion"/>
  <dataValidations count="2">
    <dataValidation allowBlank="1" showInputMessage="1" showErrorMessage="1" prompt="Numatoma žyma yra langelyje C3, o faktinė žyma langelyje D3." sqref="A3:A4 A7:A8 A16:A17 A35:A36 A44:A45 A51:A52 A60:A61 A69:A70 A78:A79 A86:A87 A27" xr:uid="{4D9793C6-50B0-4FB6-AEA8-67083029D0BF}"/>
    <dataValidation allowBlank="1" showInputMessage="1" showErrorMessage="1" prompt="Bendrųjų išlaidų žyma yra langelyje dešinėje. Bendrosios numatomos išlaidos automatiškai apskaičiuojamos langelyje C4, o bendrosios faktinės išlaidos – langelyje D4. Kitas nurodymas yra langelyje A6." sqref="A5" xr:uid="{7CE7AE44-DF6D-4248-AD83-D4C9E1965B2F}"/>
  </dataValidations>
  <pageMargins left="0.7" right="0.7" top="0.75" bottom="0.75" header="0.3" footer="0.3"/>
  <pageSetup paperSize="9" orientation="portrait" horizontalDpi="1200" verticalDpi="12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1C7793C3-3B8B-40B1-81D4-49EC89A52A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A82612E0-C279-4C09-8E0F-D637B548D5E5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0C065C9-8705-4A5E-AA45-BEFCD2BA3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TM89372719</ap:Template>
  <ap:DocSecurity>0</ap:DocSecurity>
  <ap:ScaleCrop>false</ap:ScaleCrop>
  <ap:HeadingPairs>
    <vt:vector baseType="variant" size="2">
      <vt:variant>
        <vt:lpstr>Darbalapiai</vt:lpstr>
      </vt:variant>
      <vt:variant>
        <vt:i4>2</vt:i4>
      </vt:variant>
    </vt:vector>
  </ap:HeadingPairs>
  <ap:TitlesOfParts>
    <vt:vector baseType="lpstr" size="2">
      <vt:lpstr>Pradžia</vt:lpstr>
      <vt:lpstr>Vestuvių biudžetas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2022-11-12T06:05:10Z</dcterms:created>
  <dcterms:modified xsi:type="dcterms:W3CDTF">2022-12-15T09:59:24Z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