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filterPrivacy="1"/>
  <bookViews>
    <workbookView xWindow="930" yWindow="0" windowWidth="28800" windowHeight="12195"/>
  </bookViews>
  <sheets>
    <sheet name="Gairės" sheetId="1" r:id="rId1"/>
    <sheet name="Veiksmų planas" sheetId="4" r:id="rId2"/>
    <sheet name="Apie" sheetId="2" r:id="rId3"/>
    <sheet name="Diagramos duomenys" sheetId="5" state="hidden" r:id="rId4"/>
  </sheets>
  <definedNames>
    <definedName name="DiagramosMetai">YEAR('Diagramos duomenys'!$B$4)</definedName>
    <definedName name="_xlnm.Print_Titles" localSheetId="0">Gairės!$2:$2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 l="1"/>
  <c r="B4" i="1"/>
  <c r="B5" i="1"/>
  <c r="B6" i="1"/>
  <c r="B7" i="1"/>
  <c r="B8" i="1"/>
  <c r="B9" i="1"/>
  <c r="B10" i="1"/>
  <c r="B11" i="1"/>
  <c r="B12" i="1"/>
  <c r="B13" i="1"/>
  <c r="B14" i="1"/>
  <c r="B15" i="1"/>
  <c r="B16" i="1"/>
  <c r="B17" i="1"/>
  <c r="B18" i="1"/>
  <c r="B19" i="1"/>
  <c r="B20" i="1"/>
  <c r="B21" i="1"/>
  <c r="B22" i="1"/>
  <c r="B23" i="1"/>
  <c r="B24" i="1"/>
  <c r="B25" i="1"/>
  <c r="B26" i="1"/>
  <c r="D3" i="1"/>
  <c r="B4" i="5" s="1"/>
  <c r="C11" i="5" l="1"/>
  <c r="D11" i="5"/>
  <c r="D7" i="5"/>
  <c r="C7" i="5"/>
  <c r="C10" i="5"/>
  <c r="D10" i="5"/>
  <c r="D13" i="5"/>
  <c r="C13" i="5"/>
  <c r="D9" i="5"/>
  <c r="C9" i="5"/>
  <c r="C12" i="5"/>
  <c r="D12" i="5"/>
  <c r="C8" i="5"/>
  <c r="D8" i="5"/>
  <c r="D5" i="5"/>
  <c r="C5" i="5"/>
  <c r="C6" i="5"/>
  <c r="D6" i="5"/>
  <c r="D4" i="5"/>
  <c r="C4" i="5"/>
  <c r="B20" i="5"/>
  <c r="C24" i="5"/>
  <c r="D4" i="1"/>
  <c r="B5" i="5" s="1"/>
  <c r="D5" i="1" l="1"/>
  <c r="B6" i="5" s="1"/>
  <c r="D6" i="1" l="1"/>
  <c r="B7" i="5" s="1"/>
  <c r="D7" i="1" l="1"/>
  <c r="B8" i="5" s="1"/>
  <c r="D8" i="1" l="1"/>
  <c r="B9" i="5" s="1"/>
  <c r="B21" i="5" l="1"/>
  <c r="C25" i="5"/>
  <c r="D9" i="1"/>
  <c r="B10" i="5" s="1"/>
  <c r="D10" i="1" l="1"/>
  <c r="B11" i="5" s="1"/>
  <c r="D11" i="1" l="1"/>
  <c r="B12" i="5" s="1"/>
  <c r="D12" i="1" l="1"/>
  <c r="B13" i="5" s="1"/>
  <c r="B22" i="5" l="1"/>
  <c r="D3" i="4" s="1"/>
  <c r="C26" i="5"/>
  <c r="D13" i="1"/>
  <c r="D14" i="1" l="1"/>
  <c r="B3" i="4" l="1"/>
  <c r="D15" i="1"/>
  <c r="D16" i="1" l="1"/>
  <c r="D17" i="1" l="1"/>
  <c r="D18" i="1" l="1"/>
  <c r="C3" i="4" l="1"/>
  <c r="D19" i="1"/>
  <c r="D20" i="1" l="1"/>
  <c r="D21" i="1" l="1"/>
  <c r="D22" i="1" l="1"/>
  <c r="D23" i="1" l="1"/>
  <c r="D24" i="1" s="1"/>
  <c r="D25" i="1" s="1"/>
  <c r="D26" i="1" s="1"/>
</calcChain>
</file>

<file path=xl/sharedStrings.xml><?xml version="1.0" encoding="utf-8"?>
<sst xmlns="http://schemas.openxmlformats.org/spreadsheetml/2006/main" count="60" uniqueCount="55">
  <si>
    <t>Norėdami į lentelę Veiksmų plano gairės įtraukti daugiau eilučių, tiesiog virš šios eilutės įterpkite naują eilutę.
Šiame darbalapyje nėra jokių tolesnių nurodymų.</t>
  </si>
  <si>
    <t>Nr.</t>
  </si>
  <si>
    <t>Gairės</t>
  </si>
  <si>
    <t>Pozicija</t>
  </si>
  <si>
    <t>Norėdami įtraukti daugiau gairių, įtraukite naują eilutę virš šios linijos.</t>
  </si>
  <si>
    <t>Data</t>
  </si>
  <si>
    <t>Gairė</t>
  </si>
  <si>
    <t>Pradžia</t>
  </si>
  <si>
    <t>Problemos analizė
1 veikla</t>
  </si>
  <si>
    <t>Sukurti verslo planą
1 veikla
2 veikla</t>
  </si>
  <si>
    <t>Peržiūrėti pateiktį</t>
  </si>
  <si>
    <t>Iniciatyvos pradžia dalyvaujant vadovams
1 veikla
2 veikla</t>
  </si>
  <si>
    <t>Vadovų interesų vienijimas
1 veikla
2 veikla
3 veikla</t>
  </si>
  <si>
    <t>Suinteresuotųjų šalių įtraukimas</t>
  </si>
  <si>
    <t>Išteklių pasirinkimas</t>
  </si>
  <si>
    <t xml:space="preserve">Komandos sukūrimas
1 veikla </t>
  </si>
  <si>
    <t>Iniciatyvos pradžia dalyvaujant komandai
1 veikla 
2 veikla
3 veikla
4 veikla</t>
  </si>
  <si>
    <t>Pradėti duomenų rinkimą</t>
  </si>
  <si>
    <t>Duomenų analizė</t>
  </si>
  <si>
    <t>Dizainas</t>
  </si>
  <si>
    <t>Koncepcijos pagrindimas</t>
  </si>
  <si>
    <t>Bandymai ir analizė</t>
  </si>
  <si>
    <t>Perprojektavimas</t>
  </si>
  <si>
    <t>Perkūrimas</t>
  </si>
  <si>
    <t>Galutinis bandymas</t>
  </si>
  <si>
    <t>Beta versijos bandymas</t>
  </si>
  <si>
    <t>Peržiūra</t>
  </si>
  <si>
    <t>Išleidimas rinkodarai</t>
  </si>
  <si>
    <t>Diagrama, vaizduojanti darbalapyje Gairės nurodytas gaires, yra šiame darbalapyje. 
Metai nurodyti B2, C2 ir D2 langeliuose, kuriuose pritaikytas 3 antraštės stilius.
Vienu metu diagramoje vaizduojama 10 gairių. 
Norėdami naršyti veiksmų plane, naudokite slinkties juostą, esančią langeliuose nuo B4 iki D4.
Laiko planavimo juostos metai yra langeliuose nuo B3 iki D3.
Šiame darbalapyje nėra jokių tolesnių nurodymų.</t>
  </si>
  <si>
    <t>Apie šią darbaknygę</t>
  </si>
  <si>
    <t>Instrukcijos, kai naudojami ekrano skaitytuvai</t>
  </si>
  <si>
    <t xml:space="preserve">Šioje darbaknygėje yra 4 darbalapiai. 
Gairės
Veiksmų planas
Apie
Diagramos duomenys (paslėpta)
Kiekvieno darbalapio instrukcijos yra kiekvieno darbalapio A stulpelyje nuo A1 langelio. Jos parašytos naudojant paslėptą tekstą. Kiekvienas instrukcijų veiksmas padeda suprasti tos eilutės informaciją. Kiekvienas paskesnis veiksmas tęsiamas A2 langelyje, tada A3 ir t. t., nebent kai aiškiai nurodoma kitaip. Pavyzdžiui, norint pereiti prie kito veiksmo instrukcijoje gali būti nurodyta „eikite į A6 langelį“. 
Paslėptas tekstas nebus spausdinamas.
Norėdami pašalinti šias instrukcijas iš bet kurio darbalapio, tiesiog panaikinkite A stulpelį.
</t>
  </si>
  <si>
    <t xml:space="preserve">Šiame veiksmų plane naudojamos pozicijos norint diagramoje pavaizduoti gaires ir veiklą. Pozicijas galima naudoti norint gairei arba veiklai suteikti daugiau svarbos. Tiesiog pakoreguokite reikšmes pagal savo svarbos pageidavimą. Pavyzdžiui, 3 gairė / veikla gali būti svarbesnė už 2 gairę / veiklą. Norėdami tai nurodyti diagramoje, tiesiog 3 gairės / veiklos pozicijos reikšmę nustatykite didesnę už 2 gairės / veiklos reikšmę.  
</t>
  </si>
  <si>
    <t>Tai paskutinis nurodymas šiame darbalapyje.</t>
  </si>
  <si>
    <t>Duomenys, skirti dinaminės diagramos kūrimui, yra šiame darbalapyje. Nepanaikinkite šio darbalapio!
Panaikinus šį darbalapį, gali būti pakenkta darbaknygės dinaminėms galimybėms.</t>
  </si>
  <si>
    <t>Lentelės pavadinimas yra B2 langelyje.</t>
  </si>
  <si>
    <t>Lentelės antraštės yra langeliuose nuo B3 iki D3. 
Lentelė yra automatiškai atnaujinama pagal darbalapyje Gairės įvedamus duomenis.
Įspėjimas. Pakeitus arba panaikinus šios lentelės turinį, gali būti sugadintos diagramos Veiksmų planas, esančios darbalapyje Veiksmų planas, dinaminio atnaujinimo galimybės.
Tolesnį nurodymą rasite perėję į A15 langelį.</t>
  </si>
  <si>
    <t>Slenkant veiksmų planu naudojama esanti žingsnio reikšmė. Šios funkcijos pavadinimas yra B15 langelyje.
Lentelė su antrašte ir viena reikšme yra B16 ir B17 langeliuose.
Tolesnį nurodymą rasite perėję į A19 langelį.</t>
  </si>
  <si>
    <t>Nepanaikinkite šio darbalapio!</t>
  </si>
  <si>
    <t>Dinaminės diagramos turinys</t>
  </si>
  <si>
    <t>Slinkimo geba</t>
  </si>
  <si>
    <t>Eilutės žingsnis</t>
  </si>
  <si>
    <t>Metai</t>
  </si>
  <si>
    <t>Pirmoji data</t>
  </si>
  <si>
    <t>Vidurinė data</t>
  </si>
  <si>
    <t>Galutinė data</t>
  </si>
  <si>
    <t>Įvykiai</t>
  </si>
  <si>
    <t>&lt;-- pradinės veiksmų plano pozicijos metai</t>
  </si>
  <si>
    <t>&lt;-- vidurinio veiksmų plano laikotarpio metai. Atkreipkite dėmesį, jog šis langelis gali būti tuščias, jei tai tie patys metai kaip veiksmų plano pradinės pozicijos metai</t>
  </si>
  <si>
    <t>&lt;-- galutinės veiksmų plano pozicijos metai. Atkreipkite dėmesį, jog šis langelis gali būti tuščias, jei tai tie patys metai kaip veiksmų plano pradinės pozicijos metai</t>
  </si>
  <si>
    <t>Sukurkite veiksmų planas įvesdami svarbias gaires ir veiklą šiame darbalapyje.
Darbalapio pavadinimas yra C1 langelyje. 
Informacija apie darbalapio naudojimą, įskaitant instrukcijas, kai naudojami ekrano skaitytuvai, pateikta darbalapyje Apie.
Norėdami gauti tolesnių instrukcijų, toliau eikite A stulpeliu žemyn.</t>
  </si>
  <si>
    <t>C1 langelyje įveskite pozicija, skirtą datai diagramoje pavaizduoti, ir gairę. Norėdami gairę pavaizduoti virš laiko planavimo juostos, įveskite teigiamą numerį nuo 1 iki 3. Norėdami gairę pavaizduoti po laiko planavimo juosta, įveskite neigiamą numerį nuo –1 iki –3.
Lentelės D ir E stulpeliuose įveskite data ir gairė arba veiklą.
Pakartokite šį procesą į lentelę dešinėje įtraukdami kiekvieną naują eilutę.
Duomenų pavyzdžiai pateikiami eilutėse nuo 3 iki 26. Keiskite arba panaikinkite turinio pavyzdį, kad sukurtumėte savo veiksmų planą.
Tolesnį nurodymą rasite perėję į A27 langelį.</t>
  </si>
  <si>
    <t>Veiksmų planas diagramos žiediniuose žymekliuose yra datos iš šio darbalapio dinaminės diagramos turinio. Datos yra pirmoji data C24 langelyje, vidurinė data C25 langelyje ir galutinė data C26 langelyje.
Šiame darbalapyje nėra jokių tolesnių nurodymų.</t>
  </si>
  <si>
    <t>Lentelės antraštės yra langeliuose nuo C2 iki E2. Naudokite Rūšiuoti ir filtruoti parinktis, kad rikiuotumėte arba rastumėte konkrečius įrašus.
Lentelėje, kuri prasideda C3 langelyje, įveskite gaires su datomis ir nustatykite gairės išdėstymo diagramoje poziciją.
B stulpelis paslėptas. Diagrama, sugeneruota naudojant šiuos duomenis, kurioje yra slinkties juosta, skirta laiko planavimo juostos daliai peržiūrėti. B stulpelis padeda nustatyti, kurias gaires pavaizduoti diagramoje, kai paslenkama slinkties juosta. 
Įspėjimas. Panaikinus arba pakeitus B stulpelio turinį, gali būti sutrikdytas šioje darbaknygėje įtaisytos diagramos vientisumas.</t>
  </si>
  <si>
    <t>Veiksmų planas diagrama laiko planavimo juostoje išdėsto metus. Kad būtų galima tai padaryti, metai turi būti gaunami iš gairės sąrašo. 
Šios sekcijos pavadinimas yra B19 langelyje esantis žodis „Metai“. 
Metų reikšmės automatiškai sugeneruojamos langeliuose nuo C20 iki C22.
Įspėjimas. Panaikinus arba pakeitus šiuos metus, gali būti paveiktas veiksmų planas diagramos tikslumas.
Tolesnį nurodymą rasite perėję į A24 langelį.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</si>
</sst>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2" formatCode="_(&quot;$&quot;* #,##0_);_(&quot;$&quot;* \(#,##0\);_(&quot;$&quot;* &quot;-&quot;_);_(@_)"/>
    <numFmt numFmtId="41" formatCode="_(* #,##0_);_(* \(#,##0\);_(* &quot;-&quot;_);_(@_)"/>
    <numFmt numFmtId="44" formatCode="_(&quot;$&quot;* #,##0.00_);_(&quot;$&quot;* \(#,##0.00\);_(&quot;$&quot;* &quot;-&quot;??_);_(@_)"/>
    <numFmt numFmtId="164" formatCode="[$-409]d\ mmm;@"/>
    <numFmt numFmtId="165" formatCode="[$-427]yyyy\ &quot;m.&quot;\ mmmm\ d\ &quot;d.&quot;;@"/>
  </numFmts>
  <fonts count="20" x14ac:knownFonts="1">
    <font>
      <sz val="11"/>
      <color theme="1"/>
      <name val="Franklin Gothic Book"/>
      <family val="2"/>
      <scheme val="minor"/>
    </font>
    <font>
      <sz val="11"/>
      <color theme="1"/>
      <name val="Franklin Gothic Book"/>
      <family val="2"/>
      <scheme val="minor"/>
    </font>
    <font>
      <sz val="11"/>
      <color theme="0"/>
      <name val="Franklin Gothic Book"/>
      <family val="2"/>
      <scheme val="minor"/>
    </font>
    <font>
      <b/>
      <sz val="12"/>
      <color theme="0"/>
      <name val="Franklin Gothic Book"/>
      <family val="2"/>
      <scheme val="minor"/>
    </font>
    <font>
      <b/>
      <sz val="18"/>
      <color theme="8"/>
      <name val="Franklin Gothic Book"/>
      <family val="2"/>
      <scheme val="minor"/>
    </font>
    <font>
      <b/>
      <sz val="12"/>
      <color theme="8"/>
      <name val="Franklin Gothic Book"/>
      <family val="2"/>
      <scheme val="minor"/>
    </font>
    <font>
      <sz val="11"/>
      <color theme="8" tint="0.79998168889431442"/>
      <name val="Franklin Gothic Book"/>
      <family val="2"/>
      <scheme val="minor"/>
    </font>
    <font>
      <sz val="18"/>
      <color theme="3"/>
      <name val="Franklin Gothic Medium"/>
      <family val="2"/>
      <scheme val="major"/>
    </font>
    <font>
      <b/>
      <sz val="11"/>
      <color theme="3"/>
      <name val="Franklin Gothic Book"/>
      <family val="2"/>
      <scheme val="minor"/>
    </font>
    <font>
      <sz val="11"/>
      <color rgb="FF006100"/>
      <name val="Franklin Gothic Book"/>
      <family val="2"/>
      <scheme val="minor"/>
    </font>
    <font>
      <sz val="11"/>
      <color rgb="FF9C0006"/>
      <name val="Franklin Gothic Book"/>
      <family val="2"/>
      <scheme val="minor"/>
    </font>
    <font>
      <sz val="11"/>
      <color rgb="FF9C5700"/>
      <name val="Franklin Gothic Book"/>
      <family val="2"/>
      <scheme val="minor"/>
    </font>
    <font>
      <sz val="11"/>
      <color rgb="FF3F3F76"/>
      <name val="Franklin Gothic Book"/>
      <family val="2"/>
      <scheme val="minor"/>
    </font>
    <font>
      <b/>
      <sz val="11"/>
      <color rgb="FF3F3F3F"/>
      <name val="Franklin Gothic Book"/>
      <family val="2"/>
      <scheme val="minor"/>
    </font>
    <font>
      <b/>
      <sz val="11"/>
      <color rgb="FFFA7D00"/>
      <name val="Franklin Gothic Book"/>
      <family val="2"/>
      <scheme val="minor"/>
    </font>
    <font>
      <sz val="11"/>
      <color rgb="FFFA7D00"/>
      <name val="Franklin Gothic Book"/>
      <family val="2"/>
      <scheme val="minor"/>
    </font>
    <font>
      <b/>
      <sz val="11"/>
      <color theme="0"/>
      <name val="Franklin Gothic Book"/>
      <family val="2"/>
      <scheme val="minor"/>
    </font>
    <font>
      <sz val="11"/>
      <color rgb="FFFF0000"/>
      <name val="Franklin Gothic Book"/>
      <family val="2"/>
      <scheme val="minor"/>
    </font>
    <font>
      <i/>
      <sz val="11"/>
      <color rgb="FF7F7F7F"/>
      <name val="Franklin Gothic Book"/>
      <family val="2"/>
      <scheme val="minor"/>
    </font>
    <font>
      <b/>
      <sz val="11"/>
      <color theme="1"/>
      <name val="Franklin Gothic Book"/>
      <family val="2"/>
      <scheme val="minor"/>
    </font>
  </fonts>
  <fills count="37">
    <fill>
      <patternFill patternType="none"/>
    </fill>
    <fill>
      <patternFill patternType="gray125"/>
    </fill>
    <fill>
      <patternFill patternType="solid">
        <fgColor theme="8" tint="0.79998168889431442"/>
        <bgColor indexed="64"/>
      </patternFill>
    </fill>
    <fill>
      <patternFill patternType="solid">
        <fgColor theme="8" tint="-0.24994659260841701"/>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4" fillId="0" borderId="0" applyNumberFormat="0" applyFill="0" applyProtection="0">
      <alignment vertical="top"/>
    </xf>
    <xf numFmtId="0" fontId="5" fillId="0" borderId="0" applyNumberFormat="0" applyFill="0" applyAlignment="0" applyProtection="0"/>
    <xf numFmtId="3" fontId="1" fillId="0" borderId="0" applyFont="0" applyFill="0" applyBorder="0" applyProtection="0">
      <alignment horizontal="center" vertical="center"/>
    </xf>
    <xf numFmtId="0" fontId="3" fillId="3" borderId="0" applyNumberFormat="0" applyProtection="0">
      <alignment horizontal="right" vertical="top" indent="1"/>
    </xf>
    <xf numFmtId="14" fontId="1" fillId="0" borderId="0" applyFont="0" applyFill="0" applyBorder="0">
      <alignment horizontal="center" vertical="center" wrapText="1"/>
    </xf>
    <xf numFmtId="0" fontId="2" fillId="0" borderId="0"/>
    <xf numFmtId="0" fontId="6" fillId="2" borderId="0">
      <alignment wrapText="1"/>
    </xf>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6" borderId="0" applyNumberFormat="0" applyBorder="0" applyAlignment="0" applyProtection="0"/>
    <xf numFmtId="0" fontId="10" fillId="7" borderId="0" applyNumberFormat="0" applyBorder="0" applyAlignment="0" applyProtection="0"/>
    <xf numFmtId="0" fontId="11" fillId="8" borderId="0" applyNumberFormat="0" applyBorder="0" applyAlignment="0" applyProtection="0"/>
    <xf numFmtId="0" fontId="12" fillId="9" borderId="1" applyNumberFormat="0" applyAlignment="0" applyProtection="0"/>
    <xf numFmtId="0" fontId="13" fillId="10" borderId="2" applyNumberFormat="0" applyAlignment="0" applyProtection="0"/>
    <xf numFmtId="0" fontId="14" fillId="10" borderId="1" applyNumberFormat="0" applyAlignment="0" applyProtection="0"/>
    <xf numFmtId="0" fontId="15" fillId="0" borderId="3" applyNumberFormat="0" applyFill="0" applyAlignment="0" applyProtection="0"/>
    <xf numFmtId="0" fontId="16" fillId="11" borderId="4" applyNumberFormat="0" applyAlignment="0" applyProtection="0"/>
    <xf numFmtId="0" fontId="17" fillId="0" borderId="0" applyNumberFormat="0" applyFill="0" applyBorder="0" applyAlignment="0" applyProtection="0"/>
    <xf numFmtId="0" fontId="1" fillId="12" borderId="5" applyNumberFormat="0" applyFont="0" applyAlignment="0" applyProtection="0"/>
    <xf numFmtId="0" fontId="18" fillId="0" borderId="0" applyNumberFormat="0" applyFill="0" applyBorder="0" applyAlignment="0" applyProtection="0"/>
    <xf numFmtId="0" fontId="19" fillId="0" borderId="6" applyNumberFormat="0" applyFill="0" applyAlignment="0" applyProtection="0"/>
    <xf numFmtId="0" fontId="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25">
    <xf numFmtId="0" fontId="0" fillId="0" borderId="0" xfId="0"/>
    <xf numFmtId="0" fontId="4" fillId="0" borderId="0" xfId="1" applyAlignment="1">
      <alignment vertical="center"/>
    </xf>
    <xf numFmtId="0" fontId="5" fillId="0" borderId="0" xfId="2" applyAlignment="1"/>
    <xf numFmtId="0" fontId="0" fillId="0" borderId="0" xfId="0" applyAlignment="1">
      <alignment wrapText="1"/>
    </xf>
    <xf numFmtId="0" fontId="5" fillId="0" borderId="0" xfId="2"/>
    <xf numFmtId="0" fontId="0" fillId="0" borderId="0" xfId="0" applyFont="1" applyFill="1" applyBorder="1" applyAlignment="1">
      <alignment wrapText="1"/>
    </xf>
    <xf numFmtId="14" fontId="0" fillId="0" borderId="0" xfId="0" applyNumberFormat="1" applyAlignment="1">
      <alignment wrapText="1"/>
    </xf>
    <xf numFmtId="0" fontId="0" fillId="0" borderId="0" xfId="0" applyNumberFormat="1"/>
    <xf numFmtId="164" fontId="0" fillId="0" borderId="0" xfId="0" applyNumberFormat="1"/>
    <xf numFmtId="0" fontId="5" fillId="0" borderId="0" xfId="2" applyNumberFormat="1"/>
    <xf numFmtId="14" fontId="0" fillId="0" borderId="0" xfId="0" applyNumberFormat="1" applyAlignment="1">
      <alignment horizontal="center"/>
    </xf>
    <xf numFmtId="0" fontId="0" fillId="0" borderId="0" xfId="0" applyAlignment="1">
      <alignment horizontal="center"/>
    </xf>
    <xf numFmtId="0" fontId="4" fillId="0" borderId="0" xfId="1">
      <alignment vertical="top"/>
    </xf>
    <xf numFmtId="0" fontId="3" fillId="3" borderId="0" xfId="4">
      <alignment horizontal="right" vertical="top" indent="1"/>
    </xf>
    <xf numFmtId="0" fontId="0" fillId="2" borderId="0" xfId="0" applyFill="1"/>
    <xf numFmtId="3" fontId="0" fillId="0" borderId="0" xfId="3" applyFont="1" applyFill="1" applyBorder="1">
      <alignment horizontal="center" vertical="center"/>
    </xf>
    <xf numFmtId="3" fontId="0" fillId="0" borderId="0" xfId="3" applyFont="1">
      <alignment horizontal="center" vertical="center"/>
    </xf>
    <xf numFmtId="14" fontId="0" fillId="0" borderId="0" xfId="5" applyFont="1" applyFill="1" applyBorder="1">
      <alignment horizontal="center" vertical="center" wrapText="1"/>
    </xf>
    <xf numFmtId="14" fontId="0" fillId="0" borderId="0" xfId="5" applyFont="1" applyFill="1">
      <alignment horizontal="center" vertical="center" wrapText="1"/>
    </xf>
    <xf numFmtId="0" fontId="2" fillId="0" borderId="0" xfId="6"/>
    <xf numFmtId="0" fontId="0" fillId="4" borderId="0" xfId="0" applyFill="1"/>
    <xf numFmtId="0" fontId="6" fillId="2" borderId="0" xfId="7">
      <alignment wrapText="1"/>
    </xf>
    <xf numFmtId="0" fontId="6" fillId="5" borderId="0" xfId="7" applyFill="1">
      <alignment wrapText="1"/>
    </xf>
    <xf numFmtId="0" fontId="2" fillId="0" borderId="0" xfId="6" applyAlignment="1">
      <alignment wrapText="1"/>
    </xf>
    <xf numFmtId="165" fontId="0" fillId="0" borderId="0" xfId="0" applyNumberFormat="1"/>
  </cellXfs>
  <cellStyles count="50">
    <cellStyle name="20% - Accent1" xfId="27" builtinId="30" customBuiltin="1"/>
    <cellStyle name="20% - Accent2" xfId="31" builtinId="34" customBuiltin="1"/>
    <cellStyle name="20% - Accent3" xfId="35" builtinId="38" customBuiltin="1"/>
    <cellStyle name="20% - Accent4" xfId="39" builtinId="42" customBuiltin="1"/>
    <cellStyle name="20% - Accent5" xfId="43" builtinId="46" customBuiltin="1"/>
    <cellStyle name="20% - Accent6" xfId="47" builtinId="50" customBuiltin="1"/>
    <cellStyle name="40% - Accent1" xfId="28" builtinId="31" customBuiltin="1"/>
    <cellStyle name="40% - Accent2" xfId="32" builtinId="35" customBuiltin="1"/>
    <cellStyle name="40% - Accent3" xfId="36" builtinId="39" customBuiltin="1"/>
    <cellStyle name="40% - Accent4" xfId="40" builtinId="43" customBuiltin="1"/>
    <cellStyle name="40% - Accent5" xfId="44" builtinId="47" customBuiltin="1"/>
    <cellStyle name="40% - Accent6" xfId="48" builtinId="51" customBuiltin="1"/>
    <cellStyle name="60% - Accent1" xfId="29" builtinId="32" customBuiltin="1"/>
    <cellStyle name="60% - Accent2" xfId="33" builtinId="36" customBuiltin="1"/>
    <cellStyle name="60% - Accent3" xfId="37" builtinId="40" customBuiltin="1"/>
    <cellStyle name="60% - Accent4" xfId="41" builtinId="44" customBuiltin="1"/>
    <cellStyle name="60% - Accent5" xfId="45" builtinId="48" customBuiltin="1"/>
    <cellStyle name="60% - Accent6" xfId="49" builtinId="52" customBuiltin="1"/>
    <cellStyle name="Accent1" xfId="26" builtinId="29" customBuiltin="1"/>
    <cellStyle name="Accent2" xfId="30" builtinId="33" customBuiltin="1"/>
    <cellStyle name="Accent3" xfId="34" builtinId="37" customBuiltin="1"/>
    <cellStyle name="Accent4" xfId="38" builtinId="41" customBuiltin="1"/>
    <cellStyle name="Accent5" xfId="42" builtinId="45" customBuiltin="1"/>
    <cellStyle name="Accent6" xfId="46" builtinId="49" customBuiltin="1"/>
    <cellStyle name="Bad" xfId="15" builtinId="27" customBuiltin="1"/>
    <cellStyle name="Calculation" xfId="19" builtinId="22" customBuiltin="1"/>
    <cellStyle name="Check Cell" xfId="21" builtinId="23" customBuiltin="1"/>
    <cellStyle name="Comma" xfId="3" builtinId="3" customBuiltin="1"/>
    <cellStyle name="Comma [0]" xfId="8" builtinId="6" customBuiltin="1"/>
    <cellStyle name="Currency" xfId="9" builtinId="4" customBuiltin="1"/>
    <cellStyle name="Currency [0]" xfId="10" builtinId="7" customBuiltin="1"/>
    <cellStyle name="Data" xfId="5"/>
    <cellStyle name="Explanatory Text" xfId="24" builtinId="53" customBuiltin="1"/>
    <cellStyle name="Good" xfId="14" builtinId="26" customBuiltin="1"/>
    <cellStyle name="Heading 1" xfId="1" builtinId="16" customBuiltin="1"/>
    <cellStyle name="Heading 2" xfId="2" builtinId="17" customBuiltin="1"/>
    <cellStyle name="Heading 3" xfId="4" builtinId="18" customBuiltin="1"/>
    <cellStyle name="Heading 4" xfId="13" builtinId="19" customBuiltin="1"/>
    <cellStyle name="Input" xfId="17" builtinId="20" customBuiltin="1"/>
    <cellStyle name="Linked Cell" xfId="20" builtinId="24" customBuiltin="1"/>
    <cellStyle name="Neutral" xfId="16" builtinId="28" customBuiltin="1"/>
    <cellStyle name="Normal" xfId="0" builtinId="0" customBuiltin="1"/>
    <cellStyle name="Note" xfId="23" builtinId="10" customBuiltin="1"/>
    <cellStyle name="Output" xfId="18" builtinId="21" customBuiltin="1"/>
    <cellStyle name="Percent" xfId="11" builtinId="5" customBuiltin="1"/>
    <cellStyle name="Title" xfId="12" builtinId="15" customBuiltin="1"/>
    <cellStyle name="Total" xfId="25" builtinId="25" customBuiltin="1"/>
    <cellStyle name="Warning Text" xfId="22" builtinId="11" customBuiltin="1"/>
    <cellStyle name="zPaslėptasDiagramosTekstas" xfId="7"/>
    <cellStyle name="zPaslėptasTekstas" xfId="6"/>
  </cellStyles>
  <dxfs count="10">
    <dxf>
      <alignment horizontal="center" vertical="bottom" textRotation="0" wrapText="0" indent="0" justifyLastLine="0" shrinkToFit="0" readingOrder="0"/>
    </dxf>
    <dxf>
      <alignment horizontal="center" vertical="bottom" textRotation="0" wrapText="0" indent="0" justifyLastLine="0" shrinkToFit="0" readingOrder="0"/>
    </dxf>
    <dxf>
      <numFmt numFmtId="0" formatCode="General"/>
    </dxf>
    <dxf>
      <numFmt numFmtId="19" formatCode="m/d/yyyy"/>
      <alignment horizontal="general" vertical="bottom" textRotation="0" wrapText="1" indent="0" justifyLastLine="0" shrinkToFit="0" readingOrder="0"/>
    </dxf>
    <dxf>
      <numFmt numFmtId="19" formatCode="m/d/yyyy"/>
      <alignment horizontal="center" vertical="bottom" textRotation="0" wrapText="0" indent="0" justifyLastLine="0" shrinkToFit="0" readingOrder="0"/>
    </dxf>
    <dxf>
      <font>
        <b val="0"/>
        <i val="0"/>
        <strike val="0"/>
        <condense val="0"/>
        <extend val="0"/>
        <outline val="0"/>
        <shadow val="0"/>
        <u val="none"/>
        <vertAlign val="baseline"/>
        <sz val="11"/>
        <color theme="1"/>
        <name val="Franklin Gothic Book"/>
        <family val="2"/>
        <scheme val="minor"/>
      </font>
      <fill>
        <patternFill patternType="none">
          <fgColor indexed="64"/>
          <bgColor indexed="65"/>
        </patternFill>
      </fill>
    </dxf>
    <dxf>
      <font>
        <b val="0"/>
        <i val="0"/>
        <strike val="0"/>
        <condense val="0"/>
        <extend val="0"/>
        <outline val="0"/>
        <shadow val="0"/>
        <u val="none"/>
        <vertAlign val="baseline"/>
        <sz val="11"/>
        <color theme="1"/>
        <name val="Franklin Gothic Book"/>
        <family val="2"/>
        <scheme val="minor"/>
      </font>
      <fill>
        <patternFill patternType="none">
          <fgColor indexed="64"/>
          <bgColor indexed="65"/>
        </patternFill>
      </fill>
    </dxf>
    <dxf>
      <fill>
        <patternFill patternType="solid">
          <fgColor theme="5" tint="0.79992065187536243"/>
          <bgColor theme="8" tint="0.79998168889431442"/>
        </patternFill>
      </fill>
    </dxf>
    <dxf>
      <font>
        <color theme="8" tint="-0.499984740745262"/>
      </font>
      <border>
        <bottom style="thin">
          <color theme="8"/>
        </bottom>
      </border>
    </dxf>
    <dxf>
      <font>
        <b val="0"/>
        <i val="0"/>
        <color theme="8" tint="-0.499984740745262"/>
      </font>
      <border>
        <top style="thin">
          <color theme="8"/>
        </top>
        <bottom style="thin">
          <color theme="8"/>
        </bottom>
      </border>
    </dxf>
  </dxfs>
  <tableStyles count="1" defaultTableStyle="Produkto veiksmų plano lentelės stilius" defaultPivotStyle="PivotStyleLight16">
    <tableStyle name="Produkto veiksmų plano lentelės stilius" pivot="0" count="3">
      <tableStyleElement type="wholeTable" dxfId="9"/>
      <tableStyleElement type="headerRow" dxfId="8"/>
      <tableStyleElement type="firstRowStripe" dxfId="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
          <c:y val="0"/>
          <c:w val="1"/>
          <c:h val="0.95827541318139831"/>
        </c:manualLayout>
      </c:layout>
      <c:scatterChart>
        <c:scatterStyle val="lineMarker"/>
        <c:varyColors val="0"/>
        <c:ser>
          <c:idx val="0"/>
          <c:order val="0"/>
          <c:tx>
            <c:strRef>
              <c:f>'Diagramos duomenys'!$D$3</c:f>
              <c:strCache>
                <c:ptCount val="1"/>
                <c:pt idx="0">
                  <c:v>Pozicija</c:v>
                </c:pt>
              </c:strCache>
            </c:strRef>
          </c:tx>
          <c:spPr>
            <a:ln w="19050" cap="rnd">
              <a:noFill/>
              <a:round/>
            </a:ln>
            <a:effectLst/>
          </c:spPr>
          <c:marker>
            <c:symbol val="circle"/>
            <c:size val="5"/>
            <c:spPr>
              <a:solidFill>
                <a:schemeClr val="accent5">
                  <a:lumMod val="50000"/>
                </a:schemeClr>
              </a:solidFill>
              <a:ln w="9525">
                <a:solidFill>
                  <a:schemeClr val="accent5"/>
                </a:solidFill>
              </a:ln>
              <a:effectLst/>
            </c:spPr>
          </c:marker>
          <c:dLbls>
            <c:dLbl>
              <c:idx val="0"/>
              <c:tx>
                <c:rich>
                  <a:bodyPr/>
                  <a:lstStyle/>
                  <a:p>
                    <a:fld id="{9A758256-0956-4EE3-AD42-AE918597EC2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738F-4955-B7A2-9C15639C0302}"/>
                </c:ext>
              </c:extLst>
            </c:dLbl>
            <c:dLbl>
              <c:idx val="1"/>
              <c:tx>
                <c:rich>
                  <a:bodyPr/>
                  <a:lstStyle/>
                  <a:p>
                    <a:fld id="{73D8C37B-F588-47A0-B4F0-A129D4D6470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738F-4955-B7A2-9C15639C0302}"/>
                </c:ext>
              </c:extLst>
            </c:dLbl>
            <c:dLbl>
              <c:idx val="2"/>
              <c:tx>
                <c:rich>
                  <a:bodyPr/>
                  <a:lstStyle/>
                  <a:p>
                    <a:fld id="{038935D6-2E1A-4906-A51A-6CE40932C651}"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738F-4955-B7A2-9C15639C0302}"/>
                </c:ext>
              </c:extLst>
            </c:dLbl>
            <c:dLbl>
              <c:idx val="3"/>
              <c:tx>
                <c:rich>
                  <a:bodyPr/>
                  <a:lstStyle/>
                  <a:p>
                    <a:fld id="{EE7503D8-AB88-40DE-BFE9-3F41F8EBE3A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738F-4955-B7A2-9C15639C0302}"/>
                </c:ext>
              </c:extLst>
            </c:dLbl>
            <c:dLbl>
              <c:idx val="4"/>
              <c:tx>
                <c:rich>
                  <a:bodyPr/>
                  <a:lstStyle/>
                  <a:p>
                    <a:fld id="{2813AE7C-E827-4AAD-BC00-CED4916A8B63}"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738F-4955-B7A2-9C15639C0302}"/>
                </c:ext>
              </c:extLst>
            </c:dLbl>
            <c:dLbl>
              <c:idx val="5"/>
              <c:tx>
                <c:rich>
                  <a:bodyPr/>
                  <a:lstStyle/>
                  <a:p>
                    <a:fld id="{D436F92C-F9A1-4A13-944C-1DE25214911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5-738F-4955-B7A2-9C15639C0302}"/>
                </c:ext>
              </c:extLst>
            </c:dLbl>
            <c:dLbl>
              <c:idx val="6"/>
              <c:layout>
                <c:manualLayout>
                  <c:x val="-7.9854817045106927E-2"/>
                  <c:y val="-4.0968342644320366E-2"/>
                </c:manualLayout>
              </c:layout>
              <c:tx>
                <c:rich>
                  <a:bodyPr/>
                  <a:lstStyle/>
                  <a:p>
                    <a:fld id="{D7D9FE34-1224-4B26-8E06-FCA8DED62EC6}" type="CELLRANGE">
                      <a:rPr lang="lt-LT"/>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738F-4955-B7A2-9C15639C0302}"/>
                </c:ext>
              </c:extLst>
            </c:dLbl>
            <c:dLbl>
              <c:idx val="7"/>
              <c:tx>
                <c:rich>
                  <a:bodyPr/>
                  <a:lstStyle/>
                  <a:p>
                    <a:fld id="{7E51607D-3262-4EF5-8142-659E9B77613C}"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738F-4955-B7A2-9C15639C0302}"/>
                </c:ext>
              </c:extLst>
            </c:dLbl>
            <c:dLbl>
              <c:idx val="8"/>
              <c:tx>
                <c:rich>
                  <a:bodyPr/>
                  <a:lstStyle/>
                  <a:p>
                    <a:fld id="{6A2C430D-FA69-4F3B-AEEB-3A87611F1A4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8-738F-4955-B7A2-9C15639C0302}"/>
                </c:ext>
              </c:extLst>
            </c:dLbl>
            <c:dLbl>
              <c:idx val="9"/>
              <c:tx>
                <c:rich>
                  <a:bodyPr/>
                  <a:lstStyle/>
                  <a:p>
                    <a:fld id="{049EFEF5-9FB9-493D-8108-75F66A0D285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9-738F-4955-B7A2-9C15639C0302}"/>
                </c:ext>
              </c:extLst>
            </c:dLbl>
            <c:spPr>
              <a:noFill/>
              <a:ln>
                <a:noFill/>
              </a:ln>
              <a:effectLst/>
            </c:spPr>
            <c:txPr>
              <a:bodyPr rot="0" spcFirstLastPara="1" vertOverflow="ellipsis" horzOverflow="clip" vert="horz" wrap="none" lIns="38100" tIns="19050" rIns="38100" bIns="19050" anchor="ctr" anchorCtr="1">
                <a:spAutoFit/>
              </a:bodyPr>
              <a:lstStyle/>
              <a:p>
                <a:pPr>
                  <a:defRPr sz="1100" b="0" i="0" u="none" strike="noStrike" kern="1200" baseline="0">
                    <a:solidFill>
                      <a:schemeClr val="accent5">
                        <a:lumMod val="50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DataLabelsRange val="1"/>
                <c15:showLeaderLines val="0"/>
              </c:ext>
            </c:extLst>
          </c:dLbls>
          <c:errBars>
            <c:errDir val="y"/>
            <c:errBarType val="minus"/>
            <c:errValType val="percentage"/>
            <c:noEndCap val="1"/>
            <c:val val="100"/>
            <c:spPr>
              <a:noFill/>
              <a:ln w="9525" cap="rnd" cmpd="sng" algn="ctr">
                <a:solidFill>
                  <a:schemeClr val="accent5">
                    <a:lumMod val="75000"/>
                  </a:schemeClr>
                </a:solidFill>
                <a:round/>
              </a:ln>
              <a:effectLst/>
            </c:spPr>
          </c:errBars>
          <c:xVal>
            <c:multiLvlStrRef>
              <c:f>'Diagramos duomenys'!$B$4:$C$13</c:f>
              <c:multiLvlStrCache>
                <c:ptCount val="10"/>
                <c:lvl>
                  <c:pt idx="0">
                    <c:v>Pradžia</c:v>
                  </c:pt>
                  <c:pt idx="1">
                    <c:v>Problemos analizė
1 veikla</c:v>
                  </c:pt>
                  <c:pt idx="2">
                    <c:v>Sukurti verslo planą
1 veikla
2 veikla</c:v>
                  </c:pt>
                  <c:pt idx="3">
                    <c:v>Peržiūrėti pateiktį</c:v>
                  </c:pt>
                  <c:pt idx="4">
                    <c:v>Iniciatyvos pradžia dalyvaujant vadovams
1 veikla
2 veikla</c:v>
                  </c:pt>
                  <c:pt idx="5">
                    <c:v>Vadovų interesų vienijimas
1 veikla
2 veikla
3 veikla</c:v>
                  </c:pt>
                  <c:pt idx="6">
                    <c:v>Suinteresuotųjų šalių įtraukimas</c:v>
                  </c:pt>
                  <c:pt idx="7">
                    <c:v>Išteklių pasirinkimas</c:v>
                  </c:pt>
                  <c:pt idx="8">
                    <c:v>Komandos sukūrimas
1 veikla </c:v>
                  </c:pt>
                  <c:pt idx="9">
                    <c:v>Iniciatyvos pradžia dalyvaujant komandai
1 veikla 
2 veikla
3 veikla
4 veikla</c:v>
                  </c:pt>
                </c:lvl>
                <c:lvl>
                  <c:pt idx="0">
                    <c:v>6/29/2018</c:v>
                  </c:pt>
                  <c:pt idx="1">
                    <c:v>7/9/2018</c:v>
                  </c:pt>
                  <c:pt idx="2">
                    <c:v>7/29/2018</c:v>
                  </c:pt>
                  <c:pt idx="3">
                    <c:v>8/28/2018</c:v>
                  </c:pt>
                  <c:pt idx="4">
                    <c:v>10/7/2018</c:v>
                  </c:pt>
                  <c:pt idx="5">
                    <c:v>11/26/2018</c:v>
                  </c:pt>
                  <c:pt idx="6">
                    <c:v>1/25/2019</c:v>
                  </c:pt>
                  <c:pt idx="7">
                    <c:v>4/5/2019</c:v>
                  </c:pt>
                  <c:pt idx="8">
                    <c:v>6/24/2019</c:v>
                  </c:pt>
                  <c:pt idx="9">
                    <c:v>9/22/2019</c:v>
                  </c:pt>
                </c:lvl>
              </c:multiLvlStrCache>
            </c:multiLvlStrRef>
          </c:xVal>
          <c:yVal>
            <c:numRef>
              <c:f>'Diagramos duomenys'!$D$4:$D$13</c:f>
              <c:numCache>
                <c:formatCode>General</c:formatCode>
                <c:ptCount val="10"/>
                <c:pt idx="0">
                  <c:v>1</c:v>
                </c:pt>
                <c:pt idx="1">
                  <c:v>-2</c:v>
                </c:pt>
                <c:pt idx="2">
                  <c:v>1</c:v>
                </c:pt>
                <c:pt idx="3">
                  <c:v>-1</c:v>
                </c:pt>
                <c:pt idx="4">
                  <c:v>-0.5</c:v>
                </c:pt>
                <c:pt idx="5">
                  <c:v>2</c:v>
                </c:pt>
                <c:pt idx="6">
                  <c:v>0.5</c:v>
                </c:pt>
                <c:pt idx="7">
                  <c:v>-1</c:v>
                </c:pt>
                <c:pt idx="8">
                  <c:v>0.5</c:v>
                </c:pt>
                <c:pt idx="9">
                  <c:v>-2</c:v>
                </c:pt>
              </c:numCache>
            </c:numRef>
          </c:yVal>
          <c:smooth val="0"/>
          <c:extLst>
            <c:ext xmlns:c15="http://schemas.microsoft.com/office/drawing/2012/chart" uri="{02D57815-91ED-43cb-92C2-25804820EDAC}">
              <c15:datalabelsRange>
                <c15:f>'Diagramos duomenys'!$C$4:$C$13</c15:f>
                <c15:dlblRangeCache>
                  <c:ptCount val="10"/>
                  <c:pt idx="0">
                    <c:v>Pradžia</c:v>
                  </c:pt>
                  <c:pt idx="1">
                    <c:v>Problemos analizė
1 veikla</c:v>
                  </c:pt>
                  <c:pt idx="2">
                    <c:v>Sukurti verslo planą
1 veikla
2 veikla</c:v>
                  </c:pt>
                  <c:pt idx="3">
                    <c:v>Peržiūrėti pateiktį</c:v>
                  </c:pt>
                  <c:pt idx="4">
                    <c:v>Iniciatyvos pradžia dalyvaujant vadovams
1 veikla
2 veikla</c:v>
                  </c:pt>
                  <c:pt idx="5">
                    <c:v>Vadovų interesų vienijimas
1 veikla
2 veikla
3 veikla</c:v>
                  </c:pt>
                  <c:pt idx="6">
                    <c:v>Suinteresuotųjų šalių įtraukimas</c:v>
                  </c:pt>
                  <c:pt idx="7">
                    <c:v>Išteklių pasirinkimas</c:v>
                  </c:pt>
                  <c:pt idx="8">
                    <c:v>Komandos sukūrimas
1 veikla </c:v>
                  </c:pt>
                  <c:pt idx="9">
                    <c:v>Iniciatyvos pradžia dalyvaujant komandai
1 veikla 
2 veikla
3 veikla
4 veikla</c:v>
                  </c:pt>
                </c15:dlblRangeCache>
              </c15:datalabelsRange>
            </c:ext>
            <c:ext xmlns:c16="http://schemas.microsoft.com/office/drawing/2014/chart" uri="{C3380CC4-5D6E-409C-BE32-E72D297353CC}">
              <c16:uniqueId val="{0000000A-738F-4955-B7A2-9C15639C0302}"/>
            </c:ext>
          </c:extLst>
        </c:ser>
        <c:dLbls>
          <c:showLegendKey val="0"/>
          <c:showVal val="0"/>
          <c:showCatName val="0"/>
          <c:showSerName val="0"/>
          <c:showPercent val="0"/>
          <c:showBubbleSize val="0"/>
        </c:dLbls>
        <c:axId val="966684360"/>
        <c:axId val="966683048"/>
      </c:scatterChart>
      <c:valAx>
        <c:axId val="966684360"/>
        <c:scaling>
          <c:orientation val="minMax"/>
          <c:max val="12"/>
        </c:scaling>
        <c:delete val="0"/>
        <c:axPos val="b"/>
        <c:majorTickMark val="none"/>
        <c:minorTickMark val="none"/>
        <c:tickLblPos val="none"/>
        <c:spPr>
          <a:solidFill>
            <a:schemeClr val="accent5">
              <a:lumMod val="75000"/>
            </a:schemeClr>
          </a:solidFill>
          <a:ln w="63500" cap="flat" cmpd="sng" algn="ctr">
            <a:solidFill>
              <a:schemeClr val="accent5">
                <a:lumMod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6683048"/>
        <c:crosses val="autoZero"/>
        <c:crossBetween val="midCat"/>
        <c:majorUnit val="2"/>
        <c:minorUnit val="0.2"/>
      </c:valAx>
      <c:valAx>
        <c:axId val="966683048"/>
        <c:scaling>
          <c:orientation val="minMax"/>
        </c:scaling>
        <c:delete val="0"/>
        <c:axPos val="l"/>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66684360"/>
        <c:crosses val="autoZero"/>
        <c:crossBetween val="midCat"/>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Scroll" dx="22" fmlaLink="'Diagramos duomenys'!$B$17" horiz="1" max="10" page="4" val="0"/>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0</xdr:row>
      <xdr:rowOff>9526</xdr:rowOff>
    </xdr:from>
    <xdr:to>
      <xdr:col>3</xdr:col>
      <xdr:colOff>3505199</xdr:colOff>
      <xdr:row>4</xdr:row>
      <xdr:rowOff>28576</xdr:rowOff>
    </xdr:to>
    <xdr:graphicFrame macro="">
      <xdr:nvGraphicFramePr>
        <xdr:cNvPr id="2" name="1 diagrama" descr="Sklaidos diagrama, skirta gairėms išdėstyti išilgai laiko planavimo juostos bei virš jos arba po ja.">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absolute">
        <xdr:from>
          <xdr:col>0</xdr:col>
          <xdr:colOff>9525</xdr:colOff>
          <xdr:row>2</xdr:row>
          <xdr:rowOff>209550</xdr:rowOff>
        </xdr:from>
        <xdr:to>
          <xdr:col>3</xdr:col>
          <xdr:colOff>4705350</xdr:colOff>
          <xdr:row>4</xdr:row>
          <xdr:rowOff>28575</xdr:rowOff>
        </xdr:to>
        <xdr:sp macro="" textlink="">
          <xdr:nvSpPr>
            <xdr:cNvPr id="4098" name="2 slinkties juosta" descr="Scrollbar to navigate the roadmap"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twoCellAnchor editAs="absolute">
    <xdr:from>
      <xdr:col>0</xdr:col>
      <xdr:colOff>19049</xdr:colOff>
      <xdr:row>0</xdr:row>
      <xdr:rowOff>1038225</xdr:rowOff>
    </xdr:from>
    <xdr:to>
      <xdr:col>3</xdr:col>
      <xdr:colOff>4605526</xdr:colOff>
      <xdr:row>1</xdr:row>
      <xdr:rowOff>1880920</xdr:rowOff>
    </xdr:to>
    <xdr:grpSp>
      <xdr:nvGrpSpPr>
        <xdr:cNvPr id="44" name="43 grupė" descr="Gairės datos žymeklis išilgai veiksmų plano laiko planavimo juostos">
          <a:extLst>
            <a:ext uri="{FF2B5EF4-FFF2-40B4-BE49-F238E27FC236}">
              <a16:creationId xmlns:a16="http://schemas.microsoft.com/office/drawing/2014/main" id="{00000000-0008-0000-0100-00002C000000}"/>
            </a:ext>
          </a:extLst>
        </xdr:cNvPr>
        <xdr:cNvGrpSpPr/>
      </xdr:nvGrpSpPr>
      <xdr:grpSpPr>
        <a:xfrm>
          <a:off x="19049" y="1038225"/>
          <a:ext cx="11815952" cy="4081195"/>
          <a:chOff x="19049" y="1247137"/>
          <a:chExt cx="11815952" cy="3902696"/>
        </a:xfrm>
      </xdr:grpSpPr>
      <xdr:grpSp>
        <xdr:nvGrpSpPr>
          <xdr:cNvPr id="35" name="34 grupė" descr="Gairės datos žymeklis išilgai veiksmų plano laiko planavimo juostos">
            <a:extLst>
              <a:ext uri="{FF2B5EF4-FFF2-40B4-BE49-F238E27FC236}">
                <a16:creationId xmlns:a16="http://schemas.microsoft.com/office/drawing/2014/main" id="{00000000-0008-0000-0100-000023000000}"/>
              </a:ext>
            </a:extLst>
          </xdr:cNvPr>
          <xdr:cNvGrpSpPr/>
        </xdr:nvGrpSpPr>
        <xdr:grpSpPr>
          <a:xfrm>
            <a:off x="11039473" y="2302210"/>
            <a:ext cx="795528" cy="994205"/>
            <a:chOff x="11039473" y="2302210"/>
            <a:chExt cx="795528" cy="994205"/>
          </a:xfrm>
        </xdr:grpSpPr>
        <xdr:sp macro="" textlink="'Diagramos duomenys'!C26">
          <xdr:nvSpPr>
            <xdr:cNvPr id="12" name="Apskritimas: 11 tuščiaviduris" descr="Gairės data žiedo formos figūroje.">
              <a:extLst>
                <a:ext uri="{FF2B5EF4-FFF2-40B4-BE49-F238E27FC236}">
                  <a16:creationId xmlns:a16="http://schemas.microsoft.com/office/drawing/2014/main" id="{00000000-0008-0000-0100-00000C000000}"/>
                </a:ext>
              </a:extLst>
            </xdr:cNvPr>
            <xdr:cNvSpPr/>
          </xdr:nvSpPr>
          <xdr:spPr>
            <a:xfrm>
              <a:off x="11039473" y="2302210"/>
              <a:ext cx="795528" cy="795528"/>
            </a:xfrm>
            <a:prstGeom prst="donut">
              <a:avLst>
                <a:gd name="adj" fmla="val 7296"/>
              </a:avLst>
            </a:prstGeom>
            <a:solidFill>
              <a:schemeClr val="accent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rtl="0"/>
              <a:fld id="{DA59EEAF-4B19-4798-972A-8268E1F31DA6}" type="TxLink">
                <a:rPr lang="en-US" sz="800" b="0" i="0" u="none" strike="noStrike">
                  <a:solidFill>
                    <a:srgbClr val="000000"/>
                  </a:solidFill>
                  <a:latin typeface="Franklin Gothic Book"/>
                </a:rPr>
                <a:pPr algn="ctr" rtl="0"/>
                <a:t>2019 m. rugsėjis 22 d.</a:t>
              </a:fld>
              <a:endParaRPr lang="en-US" sz="800">
                <a:solidFill>
                  <a:schemeClr val="tx1"/>
                </a:solidFill>
                <a:latin typeface="Corbel" panose="020B0503020204020204" pitchFamily="34" charset="0"/>
              </a:endParaRPr>
            </a:p>
          </xdr:txBody>
        </xdr:sp>
        <xdr:grpSp>
          <xdr:nvGrpSpPr>
            <xdr:cNvPr id="20" name="19 grupė" descr="Gairės datos žymeklis išilgai veiksmų plano laiko planavimo juostos">
              <a:extLst>
                <a:ext uri="{FF2B5EF4-FFF2-40B4-BE49-F238E27FC236}">
                  <a16:creationId xmlns:a16="http://schemas.microsoft.com/office/drawing/2014/main" id="{00000000-0008-0000-0100-000014000000}"/>
                </a:ext>
              </a:extLst>
            </xdr:cNvPr>
            <xdr:cNvGrpSpPr/>
          </xdr:nvGrpSpPr>
          <xdr:grpSpPr>
            <a:xfrm>
              <a:off x="11106150" y="3131823"/>
              <a:ext cx="683133" cy="164592"/>
              <a:chOff x="14306550" y="2374586"/>
              <a:chExt cx="683133" cy="164592"/>
            </a:xfrm>
          </xdr:grpSpPr>
          <xdr:sp macro="" textlink="">
            <xdr:nvSpPr>
              <xdr:cNvPr id="19" name="Struktūrinė schema: 18 jungtis" descr="Dekoratyvinis apskritimas">
                <a:extLst>
                  <a:ext uri="{FF2B5EF4-FFF2-40B4-BE49-F238E27FC236}">
                    <a16:creationId xmlns:a16="http://schemas.microsoft.com/office/drawing/2014/main" id="{00000000-0008-0000-0100-000013000000}"/>
                  </a:ext>
                </a:extLst>
              </xdr:cNvPr>
              <xdr:cNvSpPr/>
            </xdr:nvSpPr>
            <xdr:spPr>
              <a:xfrm>
                <a:off x="14306550" y="2423543"/>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3" name="Struktūrinė schema: 22 jungtis" descr="Dekoratyvinis apskritimas">
                <a:extLst>
                  <a:ext uri="{FF2B5EF4-FFF2-40B4-BE49-F238E27FC236}">
                    <a16:creationId xmlns:a16="http://schemas.microsoft.com/office/drawing/2014/main" id="{00000000-0008-0000-0100-000017000000}"/>
                  </a:ext>
                </a:extLst>
              </xdr:cNvPr>
              <xdr:cNvSpPr/>
            </xdr:nvSpPr>
            <xdr:spPr>
              <a:xfrm>
                <a:off x="14418564" y="2406588"/>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4" name="Struktūrinė schema: 23 jungtis" descr="Dekoratyvinis apskritimas">
                <a:extLst>
                  <a:ext uri="{FF2B5EF4-FFF2-40B4-BE49-F238E27FC236}">
                    <a16:creationId xmlns:a16="http://schemas.microsoft.com/office/drawing/2014/main" id="{00000000-0008-0000-0100-000018000000}"/>
                  </a:ext>
                </a:extLst>
              </xdr:cNvPr>
              <xdr:cNvSpPr/>
            </xdr:nvSpPr>
            <xdr:spPr>
              <a:xfrm>
                <a:off x="14567154" y="2374586"/>
                <a:ext cx="161925" cy="164592"/>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6" name="Struktūrinė schema: 25 jungtis" descr="Dekoratyvinis apskritimas">
                <a:extLst>
                  <a:ext uri="{FF2B5EF4-FFF2-40B4-BE49-F238E27FC236}">
                    <a16:creationId xmlns:a16="http://schemas.microsoft.com/office/drawing/2014/main" id="{00000000-0008-0000-0100-00001A000000}"/>
                  </a:ext>
                </a:extLst>
              </xdr:cNvPr>
              <xdr:cNvSpPr/>
            </xdr:nvSpPr>
            <xdr:spPr>
              <a:xfrm rot="10800000">
                <a:off x="14925675" y="2423543"/>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7" name="Struktūrinė schema: 26 jungtis" descr="Dekoratyvinis apskritimas">
                <a:extLst>
                  <a:ext uri="{FF2B5EF4-FFF2-40B4-BE49-F238E27FC236}">
                    <a16:creationId xmlns:a16="http://schemas.microsoft.com/office/drawing/2014/main" id="{00000000-0008-0000-0100-00001B000000}"/>
                  </a:ext>
                </a:extLst>
              </xdr:cNvPr>
              <xdr:cNvSpPr/>
            </xdr:nvSpPr>
            <xdr:spPr>
              <a:xfrm rot="10800000">
                <a:off x="14777085" y="2406589"/>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nvGrpSpPr>
          <xdr:cNvPr id="43" name="42 grupė" descr="Gairės datos žymeklis išilgai veiksmų plano laiko planavimo juostos">
            <a:extLst>
              <a:ext uri="{FF2B5EF4-FFF2-40B4-BE49-F238E27FC236}">
                <a16:creationId xmlns:a16="http://schemas.microsoft.com/office/drawing/2014/main" id="{00000000-0008-0000-0100-00002B000000}"/>
              </a:ext>
            </a:extLst>
          </xdr:cNvPr>
          <xdr:cNvGrpSpPr/>
        </xdr:nvGrpSpPr>
        <xdr:grpSpPr>
          <a:xfrm>
            <a:off x="19049" y="4144038"/>
            <a:ext cx="795528" cy="1005795"/>
            <a:chOff x="19049" y="4144038"/>
            <a:chExt cx="795528" cy="1005795"/>
          </a:xfrm>
        </xdr:grpSpPr>
        <xdr:sp macro="" textlink="'Diagramos duomenys'!C24">
          <xdr:nvSpPr>
            <xdr:cNvPr id="17" name="Apskritimas: 16 tuščiaviduris" descr="Gairės data žiedo formos figūroje.">
              <a:extLst>
                <a:ext uri="{FF2B5EF4-FFF2-40B4-BE49-F238E27FC236}">
                  <a16:creationId xmlns:a16="http://schemas.microsoft.com/office/drawing/2014/main" id="{00000000-0008-0000-0100-000011000000}"/>
                </a:ext>
              </a:extLst>
            </xdr:cNvPr>
            <xdr:cNvSpPr/>
          </xdr:nvSpPr>
          <xdr:spPr>
            <a:xfrm>
              <a:off x="19049" y="4354305"/>
              <a:ext cx="795528" cy="795528"/>
            </a:xfrm>
            <a:prstGeom prst="donut">
              <a:avLst>
                <a:gd name="adj" fmla="val 7296"/>
              </a:avLst>
            </a:prstGeom>
            <a:solidFill>
              <a:schemeClr val="accent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rtl="0"/>
              <a:fld id="{F7AF8E34-3F70-408F-8162-F1E3A0055842}" type="TxLink">
                <a:rPr lang="en-US" sz="800" b="0" i="0" u="none" strike="noStrike">
                  <a:solidFill>
                    <a:srgbClr val="000000"/>
                  </a:solidFill>
                  <a:latin typeface="Franklin Gothic Book"/>
                </a:rPr>
                <a:pPr algn="ctr" rtl="0"/>
                <a:t>2018 m. birželis 29 d.</a:t>
              </a:fld>
              <a:endParaRPr lang="en-US" sz="800">
                <a:solidFill>
                  <a:schemeClr val="tx1"/>
                </a:solidFill>
                <a:latin typeface="Corbel" panose="020B0503020204020204" pitchFamily="34" charset="0"/>
              </a:endParaRPr>
            </a:p>
          </xdr:txBody>
        </xdr:sp>
        <xdr:grpSp>
          <xdr:nvGrpSpPr>
            <xdr:cNvPr id="29" name="28 grupė" descr="Gairės datos žymeklis išilgai veiksmų plano laiko planavimo juostos">
              <a:extLst>
                <a:ext uri="{FF2B5EF4-FFF2-40B4-BE49-F238E27FC236}">
                  <a16:creationId xmlns:a16="http://schemas.microsoft.com/office/drawing/2014/main" id="{00000000-0008-0000-0100-00001D000000}"/>
                </a:ext>
              </a:extLst>
            </xdr:cNvPr>
            <xdr:cNvGrpSpPr/>
          </xdr:nvGrpSpPr>
          <xdr:grpSpPr>
            <a:xfrm>
              <a:off x="95250" y="4144038"/>
              <a:ext cx="683133" cy="164592"/>
              <a:chOff x="11610975" y="2839113"/>
              <a:chExt cx="683133" cy="164592"/>
            </a:xfrm>
          </xdr:grpSpPr>
          <xdr:sp macro="" textlink="">
            <xdr:nvSpPr>
              <xdr:cNvPr id="30" name="Struktūrinė schema: 29 jungtis" descr="Dekoratyvinis apskritimas">
                <a:extLst>
                  <a:ext uri="{FF2B5EF4-FFF2-40B4-BE49-F238E27FC236}">
                    <a16:creationId xmlns:a16="http://schemas.microsoft.com/office/drawing/2014/main" id="{00000000-0008-0000-0100-00001E000000}"/>
                  </a:ext>
                </a:extLst>
              </xdr:cNvPr>
              <xdr:cNvSpPr/>
            </xdr:nvSpPr>
            <xdr:spPr>
              <a:xfrm>
                <a:off x="11610975" y="2888072"/>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1" name="Struktūrinė schema: 30 jungtis" descr="Dekoratyvinis apskritimas">
                <a:extLst>
                  <a:ext uri="{FF2B5EF4-FFF2-40B4-BE49-F238E27FC236}">
                    <a16:creationId xmlns:a16="http://schemas.microsoft.com/office/drawing/2014/main" id="{00000000-0008-0000-0100-00001F000000}"/>
                  </a:ext>
                </a:extLst>
              </xdr:cNvPr>
              <xdr:cNvSpPr/>
            </xdr:nvSpPr>
            <xdr:spPr>
              <a:xfrm>
                <a:off x="11722989" y="2871117"/>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2" name="Struktūrinė schema: 31 jungtis" descr="Dekoratyvinis apskritimas">
                <a:extLst>
                  <a:ext uri="{FF2B5EF4-FFF2-40B4-BE49-F238E27FC236}">
                    <a16:creationId xmlns:a16="http://schemas.microsoft.com/office/drawing/2014/main" id="{00000000-0008-0000-0100-000020000000}"/>
                  </a:ext>
                </a:extLst>
              </xdr:cNvPr>
              <xdr:cNvSpPr/>
            </xdr:nvSpPr>
            <xdr:spPr>
              <a:xfrm>
                <a:off x="11871579" y="2839113"/>
                <a:ext cx="161925" cy="164592"/>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3" name="Struktūrinė schema: 32 jungtis" descr="Dekoratyvinis apskritimas">
                <a:extLst>
                  <a:ext uri="{FF2B5EF4-FFF2-40B4-BE49-F238E27FC236}">
                    <a16:creationId xmlns:a16="http://schemas.microsoft.com/office/drawing/2014/main" id="{00000000-0008-0000-0100-000021000000}"/>
                  </a:ext>
                </a:extLst>
              </xdr:cNvPr>
              <xdr:cNvSpPr/>
            </xdr:nvSpPr>
            <xdr:spPr>
              <a:xfrm rot="10800000">
                <a:off x="12230100" y="2888072"/>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4" name="Struktūrinė schema: 33 jungtis" descr="Dekoratyvinis apskritimas">
                <a:extLst>
                  <a:ext uri="{FF2B5EF4-FFF2-40B4-BE49-F238E27FC236}">
                    <a16:creationId xmlns:a16="http://schemas.microsoft.com/office/drawing/2014/main" id="{00000000-0008-0000-0100-000022000000}"/>
                  </a:ext>
                </a:extLst>
              </xdr:cNvPr>
              <xdr:cNvSpPr/>
            </xdr:nvSpPr>
            <xdr:spPr>
              <a:xfrm rot="10800000">
                <a:off x="12081510" y="2871118"/>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nvGrpSpPr>
          <xdr:cNvPr id="42" name="41 grupė" descr="Gairės datos žymeklis išilgai veiksmų plano laiko planavimo juostos">
            <a:extLst>
              <a:ext uri="{FF2B5EF4-FFF2-40B4-BE49-F238E27FC236}">
                <a16:creationId xmlns:a16="http://schemas.microsoft.com/office/drawing/2014/main" id="{00000000-0008-0000-0100-00002A000000}"/>
              </a:ext>
            </a:extLst>
          </xdr:cNvPr>
          <xdr:cNvGrpSpPr/>
        </xdr:nvGrpSpPr>
        <xdr:grpSpPr>
          <a:xfrm>
            <a:off x="4648200" y="1247137"/>
            <a:ext cx="795528" cy="1020031"/>
            <a:chOff x="4648200" y="1247137"/>
            <a:chExt cx="795528" cy="1020031"/>
          </a:xfrm>
        </xdr:grpSpPr>
        <xdr:sp macro="" textlink="'Diagramos duomenys'!C25">
          <xdr:nvSpPr>
            <xdr:cNvPr id="7" name="Apskritimas: 6 tuščiaviduris" descr="Gairės datos žymeklis išilgai veiksmų plano laiko planavimo juostos">
              <a:extLst>
                <a:ext uri="{FF2B5EF4-FFF2-40B4-BE49-F238E27FC236}">
                  <a16:creationId xmlns:a16="http://schemas.microsoft.com/office/drawing/2014/main" id="{00000000-0008-0000-0100-000007000000}"/>
                </a:ext>
              </a:extLst>
            </xdr:cNvPr>
            <xdr:cNvSpPr/>
          </xdr:nvSpPr>
          <xdr:spPr>
            <a:xfrm>
              <a:off x="4648200" y="1247137"/>
              <a:ext cx="795528" cy="790576"/>
            </a:xfrm>
            <a:prstGeom prst="donut">
              <a:avLst>
                <a:gd name="adj" fmla="val 7296"/>
              </a:avLst>
            </a:prstGeom>
            <a:solidFill>
              <a:schemeClr val="accent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rtl="0"/>
              <a:fld id="{2AE88762-04D5-4F68-8AE8-CB96AC26C6AB}" type="TxLink">
                <a:rPr lang="en-US" sz="800" b="0" i="0" u="none" strike="noStrike">
                  <a:solidFill>
                    <a:srgbClr val="000000"/>
                  </a:solidFill>
                  <a:latin typeface="Franklin Gothic Book"/>
                </a:rPr>
                <a:pPr algn="ctr" rtl="0"/>
                <a:t>2018 m. lapkritis 26 d.</a:t>
              </a:fld>
              <a:endParaRPr lang="en-US" sz="800">
                <a:solidFill>
                  <a:schemeClr val="tx1"/>
                </a:solidFill>
                <a:latin typeface="Corbel" panose="020B0503020204020204" pitchFamily="34" charset="0"/>
              </a:endParaRPr>
            </a:p>
          </xdr:txBody>
        </xdr:sp>
        <xdr:grpSp>
          <xdr:nvGrpSpPr>
            <xdr:cNvPr id="36" name="35 grupė" descr="Gairės datos žymeklis išilgai veiksmų plano laiko planavimo juostos">
              <a:extLst>
                <a:ext uri="{FF2B5EF4-FFF2-40B4-BE49-F238E27FC236}">
                  <a16:creationId xmlns:a16="http://schemas.microsoft.com/office/drawing/2014/main" id="{00000000-0008-0000-0100-000024000000}"/>
                </a:ext>
              </a:extLst>
            </xdr:cNvPr>
            <xdr:cNvGrpSpPr/>
          </xdr:nvGrpSpPr>
          <xdr:grpSpPr>
            <a:xfrm>
              <a:off x="4705350" y="2102576"/>
              <a:ext cx="683133" cy="164592"/>
              <a:chOff x="12068175" y="1345339"/>
              <a:chExt cx="683133" cy="164592"/>
            </a:xfrm>
          </xdr:grpSpPr>
          <xdr:sp macro="" textlink="">
            <xdr:nvSpPr>
              <xdr:cNvPr id="37" name="Struktūrinė schema: 36 jungtis" descr="Dekoratyvinis apskritimas">
                <a:extLst>
                  <a:ext uri="{FF2B5EF4-FFF2-40B4-BE49-F238E27FC236}">
                    <a16:creationId xmlns:a16="http://schemas.microsoft.com/office/drawing/2014/main" id="{00000000-0008-0000-0100-000025000000}"/>
                  </a:ext>
                </a:extLst>
              </xdr:cNvPr>
              <xdr:cNvSpPr/>
            </xdr:nvSpPr>
            <xdr:spPr>
              <a:xfrm>
                <a:off x="12068175" y="1394294"/>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8" name="Struktūrinė schema: 37 jungtis" descr="Dekoratyvinis apskritimas">
                <a:extLst>
                  <a:ext uri="{FF2B5EF4-FFF2-40B4-BE49-F238E27FC236}">
                    <a16:creationId xmlns:a16="http://schemas.microsoft.com/office/drawing/2014/main" id="{00000000-0008-0000-0100-000026000000}"/>
                  </a:ext>
                </a:extLst>
              </xdr:cNvPr>
              <xdr:cNvSpPr/>
            </xdr:nvSpPr>
            <xdr:spPr>
              <a:xfrm>
                <a:off x="12180189" y="1377344"/>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39" name="Struktūrinė schema: 38 jungtis" descr="Dekoratyvinis apskritimas">
                <a:extLst>
                  <a:ext uri="{FF2B5EF4-FFF2-40B4-BE49-F238E27FC236}">
                    <a16:creationId xmlns:a16="http://schemas.microsoft.com/office/drawing/2014/main" id="{00000000-0008-0000-0100-000027000000}"/>
                  </a:ext>
                </a:extLst>
              </xdr:cNvPr>
              <xdr:cNvSpPr/>
            </xdr:nvSpPr>
            <xdr:spPr>
              <a:xfrm>
                <a:off x="12328779" y="1345339"/>
                <a:ext cx="161925" cy="164592"/>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40" name="Struktūrinė schema: 39 jungtis" descr="Dekoratyvinis apskritimas">
                <a:extLst>
                  <a:ext uri="{FF2B5EF4-FFF2-40B4-BE49-F238E27FC236}">
                    <a16:creationId xmlns:a16="http://schemas.microsoft.com/office/drawing/2014/main" id="{00000000-0008-0000-0100-000028000000}"/>
                  </a:ext>
                </a:extLst>
              </xdr:cNvPr>
              <xdr:cNvSpPr/>
            </xdr:nvSpPr>
            <xdr:spPr>
              <a:xfrm rot="10800000">
                <a:off x="12687300" y="1394299"/>
                <a:ext cx="64008" cy="66675"/>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41" name="Struktūrinė schema: 40 jungtis" descr="Dekoratyvinis apskritimas">
                <a:extLst>
                  <a:ext uri="{FF2B5EF4-FFF2-40B4-BE49-F238E27FC236}">
                    <a16:creationId xmlns:a16="http://schemas.microsoft.com/office/drawing/2014/main" id="{00000000-0008-0000-0100-000029000000}"/>
                  </a:ext>
                </a:extLst>
              </xdr:cNvPr>
              <xdr:cNvSpPr/>
            </xdr:nvSpPr>
            <xdr:spPr>
              <a:xfrm rot="10800000">
                <a:off x="12538710" y="1377337"/>
                <a:ext cx="100584" cy="100584"/>
              </a:xfrm>
              <a:prstGeom prst="flowChartConnector">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grpSp>
    </xdr:grpSp>
    <xdr:clientData/>
  </xdr:twoCellAnchor>
</xdr:wsDr>
</file>

<file path=xl/tables/table1.xml><?xml version="1.0" encoding="utf-8"?>
<table xmlns="http://schemas.openxmlformats.org/spreadsheetml/2006/main" id="2" name="VeiksmųPlanoGairės" displayName="VeiksmųPlanoGairės" ref="B2:E26" totalsRowShown="0">
  <autoFilter ref="B2:E26"/>
  <tableColumns count="4">
    <tableColumn id="4" name="Nr." dataDxfId="6">
      <calculatedColumnFormula>ROW($A1)</calculatedColumnFormula>
    </tableColumn>
    <tableColumn id="5" name="Pozicija"/>
    <tableColumn id="1" name="Data" dataDxfId="5"/>
    <tableColumn id="2" name="Gairė"/>
  </tableColumns>
  <tableStyleInfo name="Produkto veiksmų plano lentelės stilius" showFirstColumn="1" showLastColumn="0" showRowStripes="1" showColumnStripes="0"/>
  <extLst>
    <ext xmlns:x14="http://schemas.microsoft.com/office/spreadsheetml/2009/9/main" uri="{504A1905-F514-4f6f-8877-14C23A59335A}">
      <x14:table altTextSummary="Šioje lentelėje įveskite gairės poziciją diagramoje: naudokite teigiamus arba neigiamus sveikuosius skaičius nuo 1 iki 3 (nuo –1 iki –3), kad nurodytumėte, ar gairė turi būti virš laiko planavimo juostos ar po ja. Įveskite kiekvienos pozicijos datą ir atitinkamą gairę."/>
    </ext>
  </extLst>
</table>
</file>

<file path=xl/tables/table2.xml><?xml version="1.0" encoding="utf-8"?>
<table xmlns="http://schemas.openxmlformats.org/spreadsheetml/2006/main" id="3" name="DinaminėsDiagramosDuomenys" displayName="DinaminėsDiagramosDuomenys" ref="B3:D13" totalsRowShown="0">
  <autoFilter ref="B3:D13">
    <filterColumn colId="0" hiddenButton="1"/>
    <filterColumn colId="1" hiddenButton="1"/>
    <filterColumn colId="2" hiddenButton="1"/>
  </autoFilter>
  <tableColumns count="3">
    <tableColumn id="1" name="Data" dataDxfId="4">
      <calculatedColumnFormula>IFERROR(IF(LEN(Gairės!D3)=0,"",INDEX(VeiksmųPlanoGairės[],Gairės!$B3+$B$17,3)),"")</calculatedColumnFormula>
    </tableColumn>
    <tableColumn id="2" name="Įvykiai" dataDxfId="3">
      <calculatedColumnFormula>IFERROR(IF(LEN(Gairės!E3)=0,"",INDEX(VeiksmųPlanoGairės[],Gairės!$B3+$B$17,4)),"")</calculatedColumnFormula>
    </tableColumn>
    <tableColumn id="3" name="Pozicija" dataDxfId="2">
      <calculatedColumnFormula>IFERROR(INDEX(VeiksmųPlanoGairės[],Gairės!$B3+$B$17,2),"")</calculatedColumnFormula>
    </tableColumn>
  </tableColumns>
  <tableStyleInfo name="Produkto veiksmų plano lentelės stilius" showFirstColumn="1" showLastColumn="0" showRowStripes="1" showColumnStripes="0"/>
  <extLst>
    <ext xmlns:x14="http://schemas.microsoft.com/office/spreadsheetml/2009/9/main" uri="{504A1905-F514-4f6f-8877-14C23A59335A}">
      <x14:table altTextSummary="Ši dinaminės diagramos turinio lentelė automatiškai sugeneruota naudojant duomenis, įvestus darbalapyje Gairės. Kad būtų išlaikytos darbalapio Veiksmų planas dinaminės veiksmų plano diagramos savybės, šioje lentelėje nieko nekeiskite ir nepanaikinkite."/>
    </ext>
  </extLst>
</table>
</file>

<file path=xl/tables/table3.xml><?xml version="1.0" encoding="utf-8"?>
<table xmlns="http://schemas.openxmlformats.org/spreadsheetml/2006/main" id="4" name="SlinkimoŽingsnis" displayName="SlinkimoŽingsnis" ref="B16:B17" totalsRowShown="0" dataDxfId="1">
  <autoFilter ref="B16:B17"/>
  <tableColumns count="1">
    <tableColumn id="1" name="Eilutės žingsnis" dataDxfId="0"/>
  </tableColumns>
  <tableStyleInfo name="Produkto veiksmų plano lentelės stilius" showFirstColumn="0" showLastColumn="0" showRowStripes="1" showColumnStripes="0"/>
  <extLst>
    <ext xmlns:x14="http://schemas.microsoft.com/office/spreadsheetml/2009/9/main" uri="{504A1905-F514-4f6f-8877-14C23A59335A}">
      <x14:table altTextSummary="Slenkant veiksmų plano laiko planavimo juosta naudojama šioje lentelėje esanti žingsnio reikšmė. Atnaujinus šią vertę, laiko planavimo juosta bus slenkama didesniais žingsniais. Numatytoji reikšmė yra 0."/>
    </ext>
  </extLst>
</table>
</file>

<file path=xl/theme/theme1.xml><?xml version="1.0" encoding="utf-8"?>
<a:theme xmlns:a="http://schemas.openxmlformats.org/drawingml/2006/main" name="Desert Sunset">
  <a:themeElements>
    <a:clrScheme name="Desert Sunset">
      <a:dk1>
        <a:sysClr val="windowText" lastClr="000000"/>
      </a:dk1>
      <a:lt1>
        <a:sysClr val="window" lastClr="FFFFFF"/>
      </a:lt1>
      <a:dk2>
        <a:srgbClr val="44546A"/>
      </a:dk2>
      <a:lt2>
        <a:srgbClr val="E7E6E6"/>
      </a:lt2>
      <a:accent1>
        <a:srgbClr val="CB4333"/>
      </a:accent1>
      <a:accent2>
        <a:srgbClr val="E96A63"/>
      </a:accent2>
      <a:accent3>
        <a:srgbClr val="F39863"/>
      </a:accent3>
      <a:accent4>
        <a:srgbClr val="FAC76C"/>
      </a:accent4>
      <a:accent5>
        <a:srgbClr val="6A5B96"/>
      </a:accent5>
      <a:accent6>
        <a:srgbClr val="C27D5C"/>
      </a:accent6>
      <a:hlink>
        <a:srgbClr val="E96187"/>
      </a:hlink>
      <a:folHlink>
        <a:srgbClr val="9B86BE"/>
      </a:folHlink>
    </a:clrScheme>
    <a:fontScheme name="Franklin Gothic">
      <a:majorFont>
        <a:latin typeface="Franklin Gothic Medium" panose="020B0603020102020204"/>
        <a:ea typeface=""/>
        <a:cs typeface=""/>
        <a:font script="Jpan" typeface="HG創英角ｺﾞｼｯｸUB"/>
        <a:font script="Hang" typeface="돋움"/>
        <a:font script="Hans" typeface="隶书"/>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panose="020B0503020102020204"/>
        <a:ea typeface=""/>
        <a:cs typeface=""/>
        <a:font script="Jpan" typeface="HGｺﾞｼｯｸE"/>
        <a:font script="Hang" typeface="돋움"/>
        <a:font script="Hans" typeface="华文楷体"/>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E27"/>
  <sheetViews>
    <sheetView showGridLines="0" tabSelected="1" workbookViewId="0"/>
  </sheetViews>
  <sheetFormatPr defaultRowHeight="15.75" x14ac:dyDescent="0.3"/>
  <cols>
    <col min="1" max="1" width="2.33203125" style="19" customWidth="1"/>
    <col min="2" max="2" width="0" hidden="1" customWidth="1"/>
    <col min="3" max="3" width="8.88671875" customWidth="1"/>
    <col min="4" max="4" width="15.5546875" customWidth="1"/>
    <col min="5" max="5" width="30.77734375" customWidth="1"/>
    <col min="7" max="11" width="8"/>
  </cols>
  <sheetData>
    <row r="1" spans="1:5" ht="24" customHeight="1" x14ac:dyDescent="0.3">
      <c r="A1" s="23" t="s">
        <v>50</v>
      </c>
      <c r="C1" s="12" t="s">
        <v>2</v>
      </c>
      <c r="D1" s="3"/>
      <c r="E1" s="3"/>
    </row>
    <row r="2" spans="1:5" ht="15.75" customHeight="1" x14ac:dyDescent="0.3">
      <c r="A2" s="23" t="s">
        <v>53</v>
      </c>
      <c r="B2" s="5" t="s">
        <v>1</v>
      </c>
      <c r="C2" s="5" t="s">
        <v>3</v>
      </c>
      <c r="D2" s="5" t="s">
        <v>5</v>
      </c>
      <c r="E2" s="5" t="s">
        <v>6</v>
      </c>
    </row>
    <row r="3" spans="1:5" ht="15.75" customHeight="1" x14ac:dyDescent="0.3">
      <c r="A3" s="23" t="s">
        <v>51</v>
      </c>
      <c r="B3" s="15">
        <f>ROW($A1)</f>
        <v>1</v>
      </c>
      <c r="C3" s="15">
        <v>1</v>
      </c>
      <c r="D3" s="17">
        <f ca="1">TODAY()</f>
        <v>43280</v>
      </c>
      <c r="E3" t="s">
        <v>7</v>
      </c>
    </row>
    <row r="4" spans="1:5" ht="31.5" x14ac:dyDescent="0.3">
      <c r="B4" s="15">
        <f t="shared" ref="B4:B26" si="0">ROW($A2)</f>
        <v>2</v>
      </c>
      <c r="C4" s="15">
        <v>-2</v>
      </c>
      <c r="D4" s="17">
        <f ca="1">D3+10</f>
        <v>43290</v>
      </c>
      <c r="E4" s="3" t="s">
        <v>8</v>
      </c>
    </row>
    <row r="5" spans="1:5" ht="47.25" x14ac:dyDescent="0.3">
      <c r="B5" s="15">
        <f t="shared" si="0"/>
        <v>3</v>
      </c>
      <c r="C5" s="15">
        <v>1</v>
      </c>
      <c r="D5" s="17">
        <f ca="1">D4+20</f>
        <v>43310</v>
      </c>
      <c r="E5" s="3" t="s">
        <v>9</v>
      </c>
    </row>
    <row r="6" spans="1:5" x14ac:dyDescent="0.3">
      <c r="B6" s="15">
        <f t="shared" si="0"/>
        <v>4</v>
      </c>
      <c r="C6" s="15">
        <v>-1</v>
      </c>
      <c r="D6" s="17">
        <f ca="1">D5+30</f>
        <v>43340</v>
      </c>
      <c r="E6" t="s">
        <v>10</v>
      </c>
    </row>
    <row r="7" spans="1:5" ht="47.25" x14ac:dyDescent="0.3">
      <c r="B7" s="15">
        <f t="shared" si="0"/>
        <v>5</v>
      </c>
      <c r="C7" s="15">
        <v>-0.5</v>
      </c>
      <c r="D7" s="17">
        <f ca="1">D6+40</f>
        <v>43380</v>
      </c>
      <c r="E7" s="3" t="s">
        <v>11</v>
      </c>
    </row>
    <row r="8" spans="1:5" ht="63" x14ac:dyDescent="0.3">
      <c r="B8" s="15">
        <f t="shared" si="0"/>
        <v>6</v>
      </c>
      <c r="C8" s="15">
        <v>2</v>
      </c>
      <c r="D8" s="17">
        <f ca="1">D7+50</f>
        <v>43430</v>
      </c>
      <c r="E8" s="3" t="s">
        <v>12</v>
      </c>
    </row>
    <row r="9" spans="1:5" x14ac:dyDescent="0.3">
      <c r="B9" s="15">
        <f t="shared" si="0"/>
        <v>7</v>
      </c>
      <c r="C9" s="15">
        <v>0.5</v>
      </c>
      <c r="D9" s="17">
        <f ca="1">D8+60</f>
        <v>43490</v>
      </c>
      <c r="E9" t="s">
        <v>13</v>
      </c>
    </row>
    <row r="10" spans="1:5" x14ac:dyDescent="0.3">
      <c r="B10" s="15">
        <f t="shared" si="0"/>
        <v>8</v>
      </c>
      <c r="C10" s="15">
        <v>-1</v>
      </c>
      <c r="D10" s="17">
        <f ca="1">D9+70</f>
        <v>43560</v>
      </c>
      <c r="E10" t="s">
        <v>14</v>
      </c>
    </row>
    <row r="11" spans="1:5" ht="31.5" x14ac:dyDescent="0.3">
      <c r="B11" s="15">
        <f t="shared" si="0"/>
        <v>9</v>
      </c>
      <c r="C11" s="15">
        <v>0.5</v>
      </c>
      <c r="D11" s="17">
        <f ca="1">D10+80</f>
        <v>43640</v>
      </c>
      <c r="E11" s="3" t="s">
        <v>15</v>
      </c>
    </row>
    <row r="12" spans="1:5" ht="78.75" x14ac:dyDescent="0.3">
      <c r="B12" s="15">
        <f t="shared" si="0"/>
        <v>10</v>
      </c>
      <c r="C12" s="16">
        <v>-2</v>
      </c>
      <c r="D12" s="18">
        <f ca="1">D11+90</f>
        <v>43730</v>
      </c>
      <c r="E12" s="3" t="s">
        <v>16</v>
      </c>
    </row>
    <row r="13" spans="1:5" x14ac:dyDescent="0.3">
      <c r="B13" s="15">
        <f t="shared" si="0"/>
        <v>11</v>
      </c>
      <c r="C13" s="15">
        <v>3</v>
      </c>
      <c r="D13" s="18">
        <f ca="1">D12+100</f>
        <v>43830</v>
      </c>
      <c r="E13" t="s">
        <v>17</v>
      </c>
    </row>
    <row r="14" spans="1:5" x14ac:dyDescent="0.3">
      <c r="B14" s="15">
        <f t="shared" si="0"/>
        <v>12</v>
      </c>
      <c r="C14" s="15">
        <v>-1</v>
      </c>
      <c r="D14" s="18">
        <f ca="1">D13+90</f>
        <v>43920</v>
      </c>
      <c r="E14" t="s">
        <v>18</v>
      </c>
    </row>
    <row r="15" spans="1:5" x14ac:dyDescent="0.3">
      <c r="B15" s="15">
        <f t="shared" si="0"/>
        <v>13</v>
      </c>
      <c r="C15" s="15">
        <v>1</v>
      </c>
      <c r="D15" s="18">
        <f ca="1">D14+80</f>
        <v>44000</v>
      </c>
      <c r="E15" t="s">
        <v>19</v>
      </c>
    </row>
    <row r="16" spans="1:5" x14ac:dyDescent="0.3">
      <c r="B16" s="15">
        <f t="shared" si="0"/>
        <v>14</v>
      </c>
      <c r="C16" s="15">
        <v>1</v>
      </c>
      <c r="D16" s="18">
        <f ca="1">D15+70</f>
        <v>44070</v>
      </c>
      <c r="E16" t="s">
        <v>20</v>
      </c>
    </row>
    <row r="17" spans="1:5" x14ac:dyDescent="0.3">
      <c r="B17" s="15">
        <f t="shared" si="0"/>
        <v>15</v>
      </c>
      <c r="C17" s="15">
        <v>-3</v>
      </c>
      <c r="D17" s="18">
        <f ca="1">D16+60</f>
        <v>44130</v>
      </c>
      <c r="E17" t="s">
        <v>21</v>
      </c>
    </row>
    <row r="18" spans="1:5" x14ac:dyDescent="0.3">
      <c r="B18" s="15">
        <f t="shared" si="0"/>
        <v>16</v>
      </c>
      <c r="C18" s="15">
        <v>-2</v>
      </c>
      <c r="D18" s="18">
        <f ca="1">D17+50</f>
        <v>44180</v>
      </c>
      <c r="E18" t="s">
        <v>22</v>
      </c>
    </row>
    <row r="19" spans="1:5" x14ac:dyDescent="0.3">
      <c r="B19" s="15">
        <f t="shared" si="0"/>
        <v>17</v>
      </c>
      <c r="C19" s="15">
        <v>2</v>
      </c>
      <c r="D19" s="18">
        <f ca="1">D18+40</f>
        <v>44220</v>
      </c>
      <c r="E19" t="s">
        <v>23</v>
      </c>
    </row>
    <row r="20" spans="1:5" x14ac:dyDescent="0.3">
      <c r="B20" s="15">
        <f t="shared" si="0"/>
        <v>18</v>
      </c>
      <c r="C20" s="15">
        <v>-1</v>
      </c>
      <c r="D20" s="18">
        <f ca="1">D19+30</f>
        <v>44250</v>
      </c>
      <c r="E20" t="s">
        <v>21</v>
      </c>
    </row>
    <row r="21" spans="1:5" x14ac:dyDescent="0.3">
      <c r="B21" s="15">
        <f t="shared" si="0"/>
        <v>19</v>
      </c>
      <c r="C21" s="15">
        <v>1</v>
      </c>
      <c r="D21" s="18">
        <f ca="1">D20+20</f>
        <v>44270</v>
      </c>
      <c r="E21" t="s">
        <v>22</v>
      </c>
    </row>
    <row r="22" spans="1:5" x14ac:dyDescent="0.3">
      <c r="B22" s="15">
        <f t="shared" si="0"/>
        <v>20</v>
      </c>
      <c r="C22" s="16">
        <v>-3</v>
      </c>
      <c r="D22" s="18">
        <f ca="1">D21+10</f>
        <v>44280</v>
      </c>
      <c r="E22" t="s">
        <v>23</v>
      </c>
    </row>
    <row r="23" spans="1:5" x14ac:dyDescent="0.3">
      <c r="B23" s="15">
        <f t="shared" si="0"/>
        <v>21</v>
      </c>
      <c r="C23" s="15">
        <v>2</v>
      </c>
      <c r="D23" s="18">
        <f ca="1">D22+20</f>
        <v>44300</v>
      </c>
      <c r="E23" t="s">
        <v>24</v>
      </c>
    </row>
    <row r="24" spans="1:5" x14ac:dyDescent="0.3">
      <c r="B24" s="15">
        <f t="shared" si="0"/>
        <v>22</v>
      </c>
      <c r="C24" s="15">
        <v>1</v>
      </c>
      <c r="D24" s="18">
        <f ca="1">D23+30</f>
        <v>44330</v>
      </c>
      <c r="E24" t="s">
        <v>25</v>
      </c>
    </row>
    <row r="25" spans="1:5" x14ac:dyDescent="0.3">
      <c r="B25" s="15">
        <f t="shared" si="0"/>
        <v>23</v>
      </c>
      <c r="C25" s="15">
        <v>-3</v>
      </c>
      <c r="D25" s="18">
        <f ca="1">D24+40</f>
        <v>44370</v>
      </c>
      <c r="E25" t="s">
        <v>26</v>
      </c>
    </row>
    <row r="26" spans="1:5" x14ac:dyDescent="0.3">
      <c r="B26" s="15">
        <f t="shared" si="0"/>
        <v>24</v>
      </c>
      <c r="C26" s="15">
        <v>-2</v>
      </c>
      <c r="D26" s="18">
        <f ca="1">D25+50</f>
        <v>44420</v>
      </c>
      <c r="E26" t="s">
        <v>27</v>
      </c>
    </row>
    <row r="27" spans="1:5" x14ac:dyDescent="0.3">
      <c r="A27" s="19" t="s">
        <v>0</v>
      </c>
      <c r="C27" s="20" t="s">
        <v>4</v>
      </c>
      <c r="D27" s="20"/>
      <c r="E27" s="20"/>
    </row>
  </sheetData>
  <printOptions horizontalCentered="1"/>
  <pageMargins left="0.7" right="0.7" top="0.75" bottom="0.75" header="0.3" footer="0.3"/>
  <pageSetup paperSize="9" fitToHeight="0" orientation="portrait" horizontalDpi="1200" verticalDpi="1200" r:id="rId1"/>
  <headerFooter differentFirst="1">
    <oddFooter>Page &amp;P of &amp;N</oddFooter>
  </headerFooter>
  <ignoredErrors>
    <ignoredError sqref="D22 D13" formula="1"/>
  </ignoredErrors>
  <tableParts count="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499984740745262"/>
    <pageSetUpPr fitToPage="1"/>
  </sheetPr>
  <dimension ref="A1:D3"/>
  <sheetViews>
    <sheetView showGridLines="0" workbookViewId="0"/>
  </sheetViews>
  <sheetFormatPr defaultRowHeight="15.75" x14ac:dyDescent="0.3"/>
  <cols>
    <col min="1" max="1" width="2.77734375" style="21" customWidth="1"/>
    <col min="2" max="3" width="40.77734375" style="14" customWidth="1"/>
    <col min="4" max="4" width="55" style="14" customWidth="1"/>
    <col min="5" max="5" width="14.21875" style="14" customWidth="1"/>
    <col min="6" max="16384" width="8.88671875" style="14"/>
  </cols>
  <sheetData>
    <row r="1" spans="1:4" ht="255" customHeight="1" x14ac:dyDescent="0.3">
      <c r="A1" s="21" t="s">
        <v>28</v>
      </c>
    </row>
    <row r="2" spans="1:4" ht="246.75" customHeight="1" x14ac:dyDescent="0.3"/>
    <row r="3" spans="1:4" ht="18" customHeight="1" x14ac:dyDescent="0.3">
      <c r="A3" s="22"/>
      <c r="B3" s="13">
        <f ca="1">'Diagramos duomenys'!B20</f>
        <v>2018</v>
      </c>
      <c r="C3" s="13" t="str">
        <f ca="1">'Diagramos duomenys'!B21</f>
        <v/>
      </c>
      <c r="D3" s="13">
        <f ca="1">'Diagramos duomenys'!B22</f>
        <v>2019</v>
      </c>
    </row>
  </sheetData>
  <printOptions horizontalCentered="1"/>
  <pageMargins left="0.25" right="0.25" top="0.75" bottom="0.75" header="0.3" footer="0.3"/>
  <pageSetup paperSize="9" scale="89" orientation="landscape" horizontalDpi="1200" verticalDpi="1200" r:id="rId1"/>
  <headerFooter differentFirst="1">
    <oddFooter>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8" r:id="rId4" name="2 slinkties juosta">
              <controlPr defaultSize="0" autoPict="0" altText="Scrollbar to navigate the roadmap">
                <anchor>
                  <from>
                    <xdr:col>0</xdr:col>
                    <xdr:colOff>9525</xdr:colOff>
                    <xdr:row>2</xdr:row>
                    <xdr:rowOff>209550</xdr:rowOff>
                  </from>
                  <to>
                    <xdr:col>3</xdr:col>
                    <xdr:colOff>4705350</xdr:colOff>
                    <xdr:row>4</xdr:row>
                    <xdr:rowOff>28575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5"/>
  <sheetViews>
    <sheetView showGridLines="0" workbookViewId="0"/>
  </sheetViews>
  <sheetFormatPr defaultRowHeight="15.75" x14ac:dyDescent="0.3"/>
  <cols>
    <col min="1" max="1" width="78.77734375" customWidth="1"/>
  </cols>
  <sheetData>
    <row r="1" spans="1:1" ht="24" x14ac:dyDescent="0.3">
      <c r="A1" s="1" t="s">
        <v>29</v>
      </c>
    </row>
    <row r="2" spans="1:1" ht="16.5" x14ac:dyDescent="0.3">
      <c r="A2" s="2" t="s">
        <v>30</v>
      </c>
    </row>
    <row r="3" spans="1:1" ht="252" x14ac:dyDescent="0.3">
      <c r="A3" s="3" t="s">
        <v>31</v>
      </c>
    </row>
    <row r="4" spans="1:1" ht="80.099999999999994" customHeight="1" x14ac:dyDescent="0.3">
      <c r="A4" s="3" t="s">
        <v>32</v>
      </c>
    </row>
    <row r="5" spans="1:1" x14ac:dyDescent="0.3">
      <c r="A5" t="s">
        <v>33</v>
      </c>
    </row>
  </sheetData>
  <printOptions horizontalCentered="1"/>
  <pageMargins left="0.7" right="0.7" top="0.75" bottom="0.75" header="0.3" footer="0.3"/>
  <pageSetup paperSize="9" scale="97" orientation="portrait" horizontalDpi="1200" verticalDpi="1200" r:id="rId1"/>
  <headerFooter differentFirst="1">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D32"/>
  <sheetViews>
    <sheetView showGridLines="0" workbookViewId="0"/>
  </sheetViews>
  <sheetFormatPr defaultRowHeight="15.75" x14ac:dyDescent="0.3"/>
  <cols>
    <col min="1" max="1" width="2.33203125" style="19" customWidth="1"/>
    <col min="2" max="2" width="15.77734375" customWidth="1"/>
    <col min="3" max="3" width="21.109375" customWidth="1"/>
    <col min="4" max="4" width="9.6640625" customWidth="1"/>
    <col min="6" max="6" width="15.77734375" bestFit="1" customWidth="1"/>
  </cols>
  <sheetData>
    <row r="1" spans="1:4" ht="46.5" customHeight="1" x14ac:dyDescent="0.3">
      <c r="A1" s="19" t="s">
        <v>34</v>
      </c>
      <c r="B1" s="12" t="s">
        <v>38</v>
      </c>
    </row>
    <row r="2" spans="1:4" ht="16.5" x14ac:dyDescent="0.3">
      <c r="A2" s="19" t="s">
        <v>35</v>
      </c>
      <c r="B2" s="4" t="s">
        <v>39</v>
      </c>
    </row>
    <row r="3" spans="1:4" x14ac:dyDescent="0.3">
      <c r="A3" s="19" t="s">
        <v>36</v>
      </c>
      <c r="B3" t="s">
        <v>5</v>
      </c>
      <c r="C3" t="s">
        <v>46</v>
      </c>
      <c r="D3" t="s">
        <v>3</v>
      </c>
    </row>
    <row r="4" spans="1:4" x14ac:dyDescent="0.3">
      <c r="B4" s="10">
        <f ca="1">IFERROR(IF(LEN(Gairės!D3)=0,"",INDEX(VeiksmųPlanoGairės[],Gairės!$B3+$B$17,3)),"")</f>
        <v>43280</v>
      </c>
      <c r="C4" s="6" t="str">
        <f>IFERROR(IF(LEN(Gairės!E3)=0,"",INDEX(VeiksmųPlanoGairės[],Gairės!$B3+$B$17,4)),"")</f>
        <v>Pradžia</v>
      </c>
      <c r="D4" s="7">
        <f>IFERROR(INDEX(VeiksmųPlanoGairės[],Gairės!$B3+$B$17,2),"")</f>
        <v>1</v>
      </c>
    </row>
    <row r="5" spans="1:4" ht="31.5" x14ac:dyDescent="0.3">
      <c r="B5" s="10">
        <f ca="1">IFERROR(IF(LEN(Gairės!D4)=0,"",INDEX(VeiksmųPlanoGairės[],Gairės!$B4+$B$17,3)),"")</f>
        <v>43290</v>
      </c>
      <c r="C5" s="6" t="str">
        <f>IFERROR(IF(LEN(Gairės!E4)=0,"",INDEX(VeiksmųPlanoGairės[],Gairės!$B4+$B$17,4)),"")</f>
        <v>Problemos analizė
1 veikla</v>
      </c>
      <c r="D5" s="7">
        <f>IFERROR(INDEX(VeiksmųPlanoGairės[],Gairės!$B4+$B$17,2),"")</f>
        <v>-2</v>
      </c>
    </row>
    <row r="6" spans="1:4" ht="47.25" x14ac:dyDescent="0.3">
      <c r="B6" s="10">
        <f ca="1">IFERROR(IF(LEN(Gairės!D5)=0,"",INDEX(VeiksmųPlanoGairės[],Gairės!$B5+$B$17,3)),"")</f>
        <v>43310</v>
      </c>
      <c r="C6" s="6" t="str">
        <f>IFERROR(IF(LEN(Gairės!E5)=0,"",INDEX(VeiksmųPlanoGairės[],Gairės!$B5+$B$17,4)),"")</f>
        <v>Sukurti verslo planą
1 veikla
2 veikla</v>
      </c>
      <c r="D6" s="7">
        <f>IFERROR(INDEX(VeiksmųPlanoGairės[],Gairės!$B5+$B$17,2),"")</f>
        <v>1</v>
      </c>
    </row>
    <row r="7" spans="1:4" x14ac:dyDescent="0.3">
      <c r="B7" s="10">
        <f ca="1">IFERROR(IF(LEN(Gairės!D6)=0,"",INDEX(VeiksmųPlanoGairės[],Gairės!$B6+$B$17,3)),"")</f>
        <v>43340</v>
      </c>
      <c r="C7" s="6" t="str">
        <f>IFERROR(IF(LEN(Gairės!E6)=0,"",INDEX(VeiksmųPlanoGairės[],Gairės!$B6+$B$17,4)),"")</f>
        <v>Peržiūrėti pateiktį</v>
      </c>
      <c r="D7" s="7">
        <f>IFERROR(INDEX(VeiksmųPlanoGairės[],Gairės!$B6+$B$17,2),"")</f>
        <v>-1</v>
      </c>
    </row>
    <row r="8" spans="1:4" ht="63" x14ac:dyDescent="0.3">
      <c r="B8" s="10">
        <f ca="1">IFERROR(IF(LEN(Gairės!D7)=0,"",INDEX(VeiksmųPlanoGairės[],Gairės!$B7+$B$17,3)),"")</f>
        <v>43380</v>
      </c>
      <c r="C8" s="6" t="str">
        <f>IFERROR(IF(LEN(Gairės!E7)=0,"",INDEX(VeiksmųPlanoGairės[],Gairės!$B7+$B$17,4)),"")</f>
        <v>Iniciatyvos pradžia dalyvaujant vadovams
1 veikla
2 veikla</v>
      </c>
      <c r="D8" s="7">
        <f>IFERROR(INDEX(VeiksmųPlanoGairės[],Gairės!$B7+$B$17,2),"")</f>
        <v>-0.5</v>
      </c>
    </row>
    <row r="9" spans="1:4" ht="63" x14ac:dyDescent="0.3">
      <c r="B9" s="10">
        <f ca="1">IFERROR(IF(LEN(Gairės!D8)=0,"",INDEX(VeiksmųPlanoGairės[],Gairės!$B8+$B$17,3)),"")</f>
        <v>43430</v>
      </c>
      <c r="C9" s="6" t="str">
        <f>IFERROR(IF(LEN(Gairės!E8)=0,"",INDEX(VeiksmųPlanoGairės[],Gairės!$B8+$B$17,4)),"")</f>
        <v>Vadovų interesų vienijimas
1 veikla
2 veikla
3 veikla</v>
      </c>
      <c r="D9" s="7">
        <f>IFERROR(INDEX(VeiksmųPlanoGairės[],Gairės!$B8+$B$17,2),"")</f>
        <v>2</v>
      </c>
    </row>
    <row r="10" spans="1:4" ht="31.5" x14ac:dyDescent="0.3">
      <c r="B10" s="10">
        <f ca="1">IFERROR(IF(LEN(Gairės!D9)=0,"",INDEX(VeiksmųPlanoGairės[],Gairės!$B9+$B$17,3)),"")</f>
        <v>43490</v>
      </c>
      <c r="C10" s="6" t="str">
        <f>IFERROR(IF(LEN(Gairės!E9)=0,"",INDEX(VeiksmųPlanoGairės[],Gairės!$B9+$B$17,4)),"")</f>
        <v>Suinteresuotųjų šalių įtraukimas</v>
      </c>
      <c r="D10" s="7">
        <f>IFERROR(INDEX(VeiksmųPlanoGairės[],Gairės!$B9+$B$17,2),"")</f>
        <v>0.5</v>
      </c>
    </row>
    <row r="11" spans="1:4" x14ac:dyDescent="0.3">
      <c r="B11" s="10">
        <f ca="1">IFERROR(IF(LEN(Gairės!D10)=0,"",INDEX(VeiksmųPlanoGairės[],Gairės!$B10+$B$17,3)),"")</f>
        <v>43560</v>
      </c>
      <c r="C11" s="6" t="str">
        <f>IFERROR(IF(LEN(Gairės!E10)=0,"",INDEX(VeiksmųPlanoGairės[],Gairės!$B10+$B$17,4)),"")</f>
        <v>Išteklių pasirinkimas</v>
      </c>
      <c r="D11" s="7">
        <f>IFERROR(INDEX(VeiksmųPlanoGairės[],Gairės!$B10+$B$17,2),"")</f>
        <v>-1</v>
      </c>
    </row>
    <row r="12" spans="1:4" ht="31.5" x14ac:dyDescent="0.3">
      <c r="B12" s="10">
        <f ca="1">IFERROR(IF(LEN(Gairės!D11)=0,"",INDEX(VeiksmųPlanoGairės[],Gairės!$B11+$B$17,3)),"")</f>
        <v>43640</v>
      </c>
      <c r="C12" s="6" t="str">
        <f>IFERROR(IF(LEN(Gairės!E11)=0,"",INDEX(VeiksmųPlanoGairės[],Gairės!$B11+$B$17,4)),"")</f>
        <v xml:space="preserve">Komandos sukūrimas
1 veikla </v>
      </c>
      <c r="D12" s="7">
        <f>IFERROR(INDEX(VeiksmųPlanoGairės[],Gairės!$B11+$B$17,2),"")</f>
        <v>0.5</v>
      </c>
    </row>
    <row r="13" spans="1:4" ht="94.5" x14ac:dyDescent="0.3">
      <c r="B13" s="10">
        <f ca="1">IFERROR(IF(LEN(Gairės!D12)=0,"",INDEX(VeiksmųPlanoGairės[],Gairės!$B12+$B$17,3)),"")</f>
        <v>43730</v>
      </c>
      <c r="C13" s="6" t="str">
        <f>IFERROR(IF(LEN(Gairės!E12)=0,"",INDEX(VeiksmųPlanoGairės[],Gairės!$B12+$B$17,4)),"")</f>
        <v>Iniciatyvos pradžia dalyvaujant komandai
1 veikla 
2 veikla
3 veikla
4 veikla</v>
      </c>
      <c r="D13" s="7">
        <f>IFERROR(INDEX(VeiksmųPlanoGairės[],Gairės!$B12+$B$17,2),"")</f>
        <v>-2</v>
      </c>
    </row>
    <row r="15" spans="1:4" ht="16.5" x14ac:dyDescent="0.3">
      <c r="A15" s="19" t="s">
        <v>37</v>
      </c>
      <c r="B15" s="4" t="s">
        <v>40</v>
      </c>
    </row>
    <row r="16" spans="1:4" x14ac:dyDescent="0.3">
      <c r="B16" t="s">
        <v>41</v>
      </c>
    </row>
    <row r="17" spans="1:3" x14ac:dyDescent="0.3">
      <c r="B17" s="11">
        <v>0</v>
      </c>
    </row>
    <row r="19" spans="1:3" ht="16.5" customHeight="1" x14ac:dyDescent="0.3">
      <c r="A19" s="23" t="s">
        <v>54</v>
      </c>
      <c r="B19" s="4" t="s">
        <v>42</v>
      </c>
    </row>
    <row r="20" spans="1:3" x14ac:dyDescent="0.3">
      <c r="B20">
        <f ca="1">IFERROR(YEAR(B4),"")</f>
        <v>2018</v>
      </c>
      <c r="C20" t="s">
        <v>47</v>
      </c>
    </row>
    <row r="21" spans="1:3" x14ac:dyDescent="0.3">
      <c r="B21" t="str">
        <f ca="1">IFERROR(IF(YEAR($B$9)=$B$20,"",YEAR($B$9)),"")</f>
        <v/>
      </c>
      <c r="C21" t="s">
        <v>48</v>
      </c>
    </row>
    <row r="22" spans="1:3" x14ac:dyDescent="0.3">
      <c r="B22">
        <f ca="1">IFERROR(IF(YEAR($B$13)=$B$20,"",YEAR($B$13)),"")</f>
        <v>2019</v>
      </c>
      <c r="C22" t="s">
        <v>49</v>
      </c>
    </row>
    <row r="24" spans="1:3" ht="16.5" customHeight="1" x14ac:dyDescent="0.3">
      <c r="A24" s="23" t="s">
        <v>52</v>
      </c>
      <c r="B24" s="4" t="s">
        <v>43</v>
      </c>
      <c r="C24" s="24">
        <f ca="1">B4</f>
        <v>43280</v>
      </c>
    </row>
    <row r="25" spans="1:3" ht="16.5" x14ac:dyDescent="0.3">
      <c r="B25" s="4" t="s">
        <v>44</v>
      </c>
      <c r="C25" s="24">
        <f ca="1">B9</f>
        <v>43430</v>
      </c>
    </row>
    <row r="26" spans="1:3" ht="16.5" x14ac:dyDescent="0.3">
      <c r="B26" s="9" t="s">
        <v>45</v>
      </c>
      <c r="C26" s="24">
        <f ca="1">B13</f>
        <v>43730</v>
      </c>
    </row>
    <row r="27" spans="1:3" x14ac:dyDescent="0.3">
      <c r="B27" s="8"/>
    </row>
    <row r="28" spans="1:3" x14ac:dyDescent="0.3">
      <c r="B28" s="8"/>
    </row>
    <row r="29" spans="1:3" x14ac:dyDescent="0.3">
      <c r="B29" s="8"/>
    </row>
    <row r="30" spans="1:3" x14ac:dyDescent="0.3">
      <c r="B30" s="8"/>
    </row>
    <row r="31" spans="1:3" x14ac:dyDescent="0.3">
      <c r="B31" s="8"/>
    </row>
    <row r="32" spans="1:3" x14ac:dyDescent="0.3">
      <c r="B32" s="8"/>
    </row>
  </sheetData>
  <printOptions horizontalCentered="1"/>
  <pageMargins left="0.7" right="0.7" top="0.75" bottom="0.75" header="0.3" footer="0.3"/>
  <pageSetup paperSize="9" scale="54" fitToHeight="0" orientation="portrait" horizontalDpi="1200" verticalDpi="1200" r:id="rId1"/>
  <headerFooter differentFirst="1">
    <oddFooter>Page &amp;P of &amp;N</oddFooter>
  </headerFooter>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Gairės</vt:lpstr>
      <vt:lpstr>Veiksmų planas</vt:lpstr>
      <vt:lpstr>Apie</vt:lpstr>
      <vt:lpstr>Diagramos duomenys</vt:lpstr>
      <vt:lpstr>Gairės!Print_Titles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2018-06-29T13:45:14Z</dcterms:created>
  <dcterms:modified xsi:type="dcterms:W3CDTF">2018-06-29T13:45:14Z</dcterms:modified>
</cp:coreProperties>
</file>