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71.xml" ContentType="application/vnd.openxmlformats-officedocument.spreadsheetml.table+xml"/>
  <Override PartName="/customXml/item1.xml" ContentType="application/xml"/>
  <Override PartName="/customXml/itemProps11.xml" ContentType="application/vnd.openxmlformats-officedocument.customXmlProperties+xml"/>
  <Override PartName="/xl/worksheets/sheet32.xml" ContentType="application/vnd.openxmlformats-officedocument.spreadsheetml.worksheet+xml"/>
  <Override PartName="/xl/tables/table22.xml" ContentType="application/vnd.openxmlformats-officedocument.spreadsheetml.table+xml"/>
  <Override PartName="/xl/worksheets/sheet73.xml" ContentType="application/vnd.openxmlformats-officedocument.spreadsheetml.worksheet+xml"/>
  <Override PartName="/xl/tables/table63.xml" ContentType="application/vnd.openxmlformats-officedocument.spreadsheetml.table+xml"/>
  <Override PartName="/xl/calcChain.xml" ContentType="application/vnd.openxmlformats-officedocument.spreadsheetml.calcChain+xml"/>
  <Override PartName="/xl/worksheets/sheet24.xml" ContentType="application/vnd.openxmlformats-officedocument.spreadsheetml.worksheet+xml"/>
  <Override PartName="/xl/tables/table14.xml" ContentType="application/vnd.openxmlformats-officedocument.spreadsheetml.table+xml"/>
  <Override PartName="/xl/worksheets/sheet15.xml" ContentType="application/vnd.openxmlformats-officedocument.spreadsheetml.worksheet+xml"/>
  <Override PartName="/xl/worksheets/sheet66.xml" ContentType="application/vnd.openxmlformats-officedocument.spreadsheetml.worksheet+xml"/>
  <Override PartName="/xl/tables/table55.xml" ContentType="application/vnd.openxmlformats-officedocument.spreadsheetml.table+xml"/>
  <Override PartName="/xl/sharedStrings.xml" ContentType="application/vnd.openxmlformats-officedocument.spreadsheetml.sharedStrings+xml"/>
  <Override PartName="/xl/worksheets/sheet57.xml" ContentType="application/vnd.openxmlformats-officedocument.spreadsheetml.worksheet+xml"/>
  <Override PartName="/xl/tables/table46.xml" ContentType="application/vnd.openxmlformats-officedocument.spreadsheetml.table+xml"/>
  <Override PartName="/customXml/item32.xml" ContentType="application/xml"/>
  <Override PartName="/customXml/itemProps32.xml" ContentType="application/vnd.openxmlformats-officedocument.customXmlProperties+xml"/>
  <Override PartName="/xl/styles.xml" ContentType="application/vnd.openxmlformats-officedocument.spreadsheetml.styles+xml"/>
  <Override PartName="/xl/worksheets/sheet48.xml" ContentType="application/vnd.openxmlformats-officedocument.spreadsheetml.worksheet+xml"/>
  <Override PartName="/xl/tables/table37.xml" ContentType="application/vnd.openxmlformats-officedocument.spreadsheetml.table+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10"/>
  <workbookPr filterPrivacy="1"/>
  <xr:revisionPtr revIDLastSave="0" documentId="13_ncr:1_{57103B41-56ED-4092-98FA-320EA24E4A8C}" xr6:coauthVersionLast="47" xr6:coauthVersionMax="47" xr10:uidLastSave="{00000000-0000-0000-0000-000000000000}"/>
  <bookViews>
    <workbookView xWindow="-120" yWindow="-120" windowWidth="28860" windowHeight="16065" tabRatio="916" xr2:uid="{00000000-000D-0000-FFFF-FFFF00000000}"/>
  </bookViews>
  <sheets>
    <sheet name="Nurodymai" sheetId="4" r:id="rId1"/>
    <sheet name="Reguliarūs" sheetId="1" r:id="rId2"/>
    <sheet name="Nedažni" sheetId="5" r:id="rId3"/>
    <sheet name="Potencialūs klientai" sheetId="6" r:id="rId4"/>
    <sheet name="1 ketv. ryšių mezgimo planas" sheetId="7" r:id="rId5"/>
    <sheet name="2 ketv. ryšių mezgimo planas" sheetId="8" r:id="rId6"/>
    <sheet name="3 ketv. ryšių mezgimo planas" sheetId="9" r:id="rId7"/>
    <sheet name="4 ketv. ryšių mezgimo planas" sheetId="10" r:id="rId8"/>
  </sheets>
  <definedNames>
    <definedName name="_xlnm.Print_Titles" localSheetId="4">'1 ketv. ryšių mezgimo planas'!$1:$1</definedName>
    <definedName name="_xlnm.Print_Titles" localSheetId="5">'2 ketv. ryšių mezgimo planas'!$1:$1</definedName>
    <definedName name="_xlnm.Print_Titles" localSheetId="6">'3 ketv. ryšių mezgimo planas'!$1:$1</definedName>
    <definedName name="_xlnm.Print_Titles" localSheetId="7">'4 ketv. ryšių mezgimo planas'!$1:$1</definedName>
    <definedName name="_xlnm.Print_Titles" localSheetId="2">Nedažni!$1:$3</definedName>
    <definedName name="_xlnm.Print_Titles" localSheetId="3">'Potencialūs klientai'!$1:$3</definedName>
    <definedName name="_xlnm.Print_Titles" localSheetId="1">Reguliarūs!$1:$3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0" l="1"/>
  <c r="D16" i="10"/>
  <c r="D15" i="10"/>
  <c r="B15" i="10"/>
  <c r="D17" i="9"/>
  <c r="D16" i="9"/>
  <c r="D15" i="9"/>
  <c r="B15" i="9"/>
  <c r="D17" i="8"/>
  <c r="D16" i="8"/>
  <c r="D15" i="8"/>
  <c r="B15" i="8"/>
  <c r="D15" i="7" l="1"/>
  <c r="D16" i="7"/>
  <c r="D17" i="7"/>
  <c r="B15" i="7"/>
  <c r="F7" i="6"/>
  <c r="F6" i="6"/>
  <c r="F5" i="6"/>
  <c r="F4" i="6"/>
  <c r="F7" i="5"/>
  <c r="F6" i="5"/>
  <c r="F5" i="5"/>
  <c r="F4" i="5"/>
  <c r="F6" i="1"/>
  <c r="F7" i="1" l="1"/>
  <c r="F4" i="1"/>
  <c r="F5" i="1"/>
</calcChain>
</file>

<file path=xl/sharedStrings.xml><?xml version="1.0" encoding="utf-8"?>
<sst xmlns="http://schemas.openxmlformats.org/spreadsheetml/2006/main" count="183" uniqueCount="67">
  <si>
    <t>Susisiekimo su kontaktais stebėjimas</t>
  </si>
  <si>
    <r>
      <rPr>
        <b/>
        <sz val="13"/>
        <color theme="1" tint="0.34998626667073579"/>
        <rFont val="Arial"/>
        <family val="2"/>
        <scheme val="minor"/>
      </rPr>
      <t>1.</t>
    </r>
    <r>
      <rPr>
        <sz val="13"/>
        <color theme="1" tint="0.34998626667073579"/>
        <rFont val="Arial"/>
        <family val="2"/>
        <scheme val="minor"/>
      </rPr>
      <t xml:space="preserve"> Nuspręskite, į kurią kategoriją patenka kontaktas:</t>
    </r>
  </si>
  <si>
    <r>
      <t xml:space="preserve">• </t>
    </r>
    <r>
      <rPr>
        <b/>
        <sz val="13"/>
        <color theme="1" tint="0.34998626667073579"/>
        <rFont val="Arial"/>
        <family val="2"/>
        <scheme val="minor"/>
      </rPr>
      <t>reguliarūs</t>
    </r>
    <r>
      <rPr>
        <sz val="13"/>
        <color theme="1" tint="0.34998626667073579"/>
        <rFont val="Arial"/>
        <family val="2"/>
        <scheme val="minor"/>
      </rPr>
      <t xml:space="preserve"> – žmonės, su kuriais norite susisiekti labai reguliariai;</t>
    </r>
  </si>
  <si>
    <r>
      <t xml:space="preserve">• </t>
    </r>
    <r>
      <rPr>
        <b/>
        <sz val="13"/>
        <color theme="1" tint="0.34998626667073579"/>
        <rFont val="Arial"/>
        <family val="2"/>
        <scheme val="minor"/>
      </rPr>
      <t>nedažni</t>
    </r>
    <r>
      <rPr>
        <sz val="13"/>
        <color theme="1" tint="0.34998626667073579"/>
        <rFont val="Arial"/>
        <family val="2"/>
        <scheme val="minor"/>
      </rPr>
      <t xml:space="preserve"> – žmonės, su kuriais norite susisiekti kelis kartus per metus;</t>
    </r>
  </si>
  <si>
    <r>
      <t xml:space="preserve">• </t>
    </r>
    <r>
      <rPr>
        <b/>
        <sz val="13"/>
        <color theme="1" tint="0.34998626667073579"/>
        <rFont val="Arial"/>
        <family val="2"/>
        <scheme val="minor"/>
      </rPr>
      <t>potencialūs klientai</t>
    </r>
    <r>
      <rPr>
        <sz val="13"/>
        <color theme="1" tint="0.34998626667073579"/>
        <rFont val="Arial"/>
        <family val="2"/>
        <scheme val="minor"/>
      </rPr>
      <t xml:space="preserve"> – žmonės / įmonės, su kuriais norite susisiekti, kai tam ateis laikas.</t>
    </r>
  </si>
  <si>
    <r>
      <rPr>
        <b/>
        <sz val="13"/>
        <color theme="1" tint="0.34998626667073579"/>
        <rFont val="Arial"/>
        <family val="2"/>
        <scheme val="minor"/>
      </rPr>
      <t>2.</t>
    </r>
    <r>
      <rPr>
        <sz val="13"/>
        <color theme="1" tint="0.34998626667073579"/>
        <rFont val="Arial"/>
        <family val="2"/>
        <scheme val="minor"/>
      </rPr>
      <t xml:space="preserve"> Atidarykite atitinkamą darbalapio skirtuką.</t>
    </r>
  </si>
  <si>
    <r>
      <rPr>
        <b/>
        <sz val="13"/>
        <color theme="1" tint="0.34998626667073579"/>
        <rFont val="Arial"/>
        <family val="2"/>
        <scheme val="minor"/>
      </rPr>
      <t>3.</t>
    </r>
    <r>
      <rPr>
        <sz val="13"/>
        <color theme="1" tint="0.34998626667073579"/>
        <rFont val="Arial"/>
        <family val="2"/>
        <scheme val="minor"/>
      </rPr>
      <t xml:space="preserve"> Įveskite informaciją (norėdami sukurti naują eilutę langelyje, paspauskite „Alt“ + „Enter“ („Windows“ kompiuteryje) arba „Option“ + „Return“ („Mac“ kompiuteryje).</t>
    </r>
  </si>
  <si>
    <t>Čia ieškokite naujos eilutės kūrimo instrukcijų, skirtų mobiliųjų įrenginių „Excel“ programoms.</t>
  </si>
  <si>
    <r>
      <rPr>
        <b/>
        <sz val="13"/>
        <color theme="1" tint="0.34998626667073579"/>
        <rFont val="Arial"/>
        <family val="2"/>
        <scheme val="minor"/>
      </rPr>
      <t>4.</t>
    </r>
    <r>
      <rPr>
        <sz val="13"/>
        <color theme="1" tint="0.34998626667073579"/>
        <rFont val="Arial"/>
        <family val="2"/>
        <scheme val="minor"/>
      </rPr>
      <t xml:space="preserve"> Stulpelyje </t>
    </r>
    <r>
      <rPr>
        <i/>
        <sz val="13"/>
        <color theme="1" tint="0.34998626667073579"/>
        <rFont val="Arial"/>
        <family val="2"/>
        <scheme val="minor"/>
      </rPr>
      <t>Tolesnės veiklos data</t>
    </r>
    <r>
      <rPr>
        <sz val="13"/>
        <color theme="1" tint="0.34998626667073579"/>
        <rFont val="Arial"/>
        <family val="2"/>
        <scheme val="minor"/>
      </rPr>
      <t xml:space="preserve"> panaikinkite datos / formulės pavyzdį, įveskite, kada norite susisiekti, 
ir paspauskite klavišą „Enter“.</t>
    </r>
  </si>
  <si>
    <r>
      <rPr>
        <b/>
        <sz val="13"/>
        <color theme="1" tint="0.34998626667073579"/>
        <rFont val="Arial"/>
        <family val="2"/>
        <scheme val="minor"/>
      </rPr>
      <t>5.</t>
    </r>
    <r>
      <rPr>
        <sz val="13"/>
        <color theme="1" tint="0.34998626667073579"/>
        <rFont val="Arial"/>
        <family val="2"/>
        <scheme val="minor"/>
      </rPr>
      <t xml:space="preserve"> Stulpelis </t>
    </r>
    <r>
      <rPr>
        <i/>
        <sz val="13"/>
        <color theme="1" tint="0.34998626667073579"/>
        <rFont val="Arial"/>
        <family val="2"/>
        <scheme val="minor"/>
      </rPr>
      <t>Tolesnės veiklos data</t>
    </r>
    <r>
      <rPr>
        <sz val="13"/>
        <color theme="1" tint="0.34998626667073579"/>
        <rFont val="Arial"/>
        <family val="2"/>
        <scheme val="minor"/>
      </rPr>
      <t xml:space="preserve"> bus pažymėtas raudonai, kai data bus labai arti, geltonai, kai bus likę mažai laiko, ir 
žaliai, kai turite daug laiko.</t>
    </r>
  </si>
  <si>
    <r>
      <rPr>
        <b/>
        <sz val="13"/>
        <color theme="1" tint="0.34998626667073579"/>
        <rFont val="Arial"/>
        <family val="2"/>
        <scheme val="minor"/>
      </rPr>
      <t>6.</t>
    </r>
    <r>
      <rPr>
        <sz val="13"/>
        <color theme="1" tint="0.34998626667073579"/>
        <rFont val="Arial"/>
        <family val="2"/>
        <scheme val="minor"/>
      </rPr>
      <t xml:space="preserve"> Artėjant tolesnės veiklos datai, spalva atitinkamai pasikeis.</t>
    </r>
  </si>
  <si>
    <r>
      <rPr>
        <b/>
        <sz val="13"/>
        <color theme="1" tint="0.34998626667073579"/>
        <rFont val="Arial"/>
        <family val="2"/>
        <scheme val="minor"/>
      </rPr>
      <t>7.</t>
    </r>
    <r>
      <rPr>
        <sz val="13"/>
        <color theme="1" tint="0.34998626667073579"/>
        <rFont val="Arial"/>
        <family val="2"/>
        <scheme val="minor"/>
      </rPr>
      <t xml:space="preserve"> Susisiekę su kontaktu, stulpelyje </t>
    </r>
    <r>
      <rPr>
        <i/>
        <sz val="13"/>
        <color theme="1" tint="0.34998626667073579"/>
        <rFont val="Arial"/>
        <family val="2"/>
        <scheme val="minor"/>
      </rPr>
      <t xml:space="preserve">Atlikta? </t>
    </r>
    <r>
      <rPr>
        <sz val="13"/>
        <color theme="1" tint="0.34998626667073579"/>
        <rFont val="Arial"/>
        <family val="2"/>
        <scheme val="minor"/>
      </rPr>
      <t xml:space="preserve">įveskite TAIP. Data taps pilka. </t>
    </r>
  </si>
  <si>
    <r>
      <rPr>
        <b/>
        <sz val="13"/>
        <color theme="1" tint="0.34998626667073579"/>
        <rFont val="Arial"/>
        <family val="2"/>
        <scheme val="minor"/>
      </rPr>
      <t>8.</t>
    </r>
    <r>
      <rPr>
        <sz val="13"/>
        <color theme="1" tint="0.34998626667073579"/>
        <rFont val="Arial"/>
        <family val="2"/>
        <scheme val="minor"/>
      </rPr>
      <t xml:space="preserve"> Jei norite su kontaktu susisiekti dar kartą, pakeiskite TAIP į NE ir įveskite naują </t>
    </r>
    <r>
      <rPr>
        <i/>
        <sz val="13"/>
        <color theme="1" tint="0.34998626667073579"/>
        <rFont val="Arial"/>
        <family val="2"/>
        <scheme val="minor"/>
      </rPr>
      <t>tolesnės veiklos datą</t>
    </r>
    <r>
      <rPr>
        <sz val="13"/>
        <color theme="1" tint="0.34998626667073579"/>
        <rFont val="Arial"/>
        <family val="2"/>
        <scheme val="minor"/>
      </rPr>
      <t>.</t>
    </r>
  </si>
  <si>
    <t>Reguliarūs</t>
  </si>
  <si>
    <t>Nedažni</t>
  </si>
  <si>
    <t>Potencialūs klientai</t>
  </si>
  <si>
    <t>Raudona</t>
  </si>
  <si>
    <t>Po 1–3 d.</t>
  </si>
  <si>
    <t>Po 1–7 d.</t>
  </si>
  <si>
    <t>Po 1–14 d.</t>
  </si>
  <si>
    <t>Nurodymai</t>
  </si>
  <si>
    <t>Geltona</t>
  </si>
  <si>
    <t>Po 4–7 d.</t>
  </si>
  <si>
    <t>Po 8–45 d.</t>
  </si>
  <si>
    <t>Po 15–60 d.</t>
  </si>
  <si>
    <t>Žalia</t>
  </si>
  <si>
    <t>Po 8–14 ir daugiau d.</t>
  </si>
  <si>
    <t>Po 46–90 ir daugiau d.</t>
  </si>
  <si>
    <t>Po 60–120 ir daugiau d.</t>
  </si>
  <si>
    <t>Vardas, pavardė</t>
  </si>
  <si>
    <t>Garth Fort</t>
  </si>
  <si>
    <t>Įmonė</t>
  </si>
  <si>
    <t>Adventure Works</t>
  </si>
  <si>
    <t>Įmonės pavadinimas</t>
  </si>
  <si>
    <t>Kontaktinė informacija</t>
  </si>
  <si>
    <t>Projektų vadovas
garth@adventure-works.com
(234) 555-0134
adventure-works.com
linkedin.com/in/garth-fort</t>
  </si>
  <si>
    <t xml:space="preserve">Pareigos
El. pašto adresas
Telefono numeris
Svetainė
Socialinių tinklų profilių saitai
</t>
  </si>
  <si>
    <t>Kur susitikome</t>
  </si>
  <si>
    <t>2010 m. prekybos mugė</t>
  </si>
  <si>
    <t>Vieta</t>
  </si>
  <si>
    <t>Pastabos</t>
  </si>
  <si>
    <t>Paklausti apie dukrą Sandy ir kaip sekasi remontas. Nemėgsta didelių grupių ir aštraus maisto.</t>
  </si>
  <si>
    <t>Užsirašykite, ką norite prisiminti apie šį asmenį: kur susitikote, apie ką kalbėjotės, ką norite paminėti kitą kartą kalbėdamiesi ir t. t.</t>
  </si>
  <si>
    <t>Tolesnės veiklos data</t>
  </si>
  <si>
    <t>Atlikta</t>
  </si>
  <si>
    <t>NE</t>
  </si>
  <si>
    <t>TAIP</t>
  </si>
  <si>
    <t>Pokalbio pastabos</t>
  </si>
  <si>
    <t>Išteklių vadovas
garth@adventure-works.com
(434) 555-0123
www.adventure-works.com
linkedin.com/in/garth-fort</t>
  </si>
  <si>
    <t>Atostogos Vermonte 2016 m.</t>
  </si>
  <si>
    <t>Galima susisiekti tiek dėl samdymo, tiek rinkodaros klausimais</t>
  </si>
  <si>
    <t>Laisvai samdomas darbuotojas</t>
  </si>
  <si>
    <t>Dizaineris
someone@example.com
425-555-0123
example.com
linkedin.com/in/garth-fort</t>
  </si>
  <si>
    <t>2016 m. sūnaus mokyklos baigimo šventė</t>
  </si>
  <si>
    <t>Neseniai baigęs, turi labai daug įgūdžių. Gali būti naudingas būsimiems klientams.</t>
  </si>
  <si>
    <t>Naujų ryšių mezgimo planas</t>
  </si>
  <si>
    <t>Užsirašykite, kaip ketinate megzti naujus ryšius šį ketvirtį (t. y. daugiau skambinsite, keliausite ir t. t.). Tada kiekvieną kartą, kai įgysite naują kontaktą, pakeiskite faktinį įgytų kontaktų skaičių, kad galėtumėte matyti, kaip sekasi siekti tikslo.</t>
  </si>
  <si>
    <t>Kaip planuoju megzti naujus ryšius šį ketvirtį</t>
  </si>
  <si>
    <t>1. Daugiau skambinsiu telefonu.</t>
  </si>
  <si>
    <t>2. Daugiau keliausiu.</t>
  </si>
  <si>
    <t>Ketvirčio kontaktų įgijimo tikslas</t>
  </si>
  <si>
    <t>Rezultatų apmąstymas / pastabos dėl tobulėjimo</t>
  </si>
  <si>
    <t>Beveik pasiekiau tikslą. Pabandyti skambinti per pietus.</t>
  </si>
  <si>
    <t>Terminas</t>
  </si>
  <si>
    <t>Faktiniai per ketvirtį įgyti kontaktai</t>
  </si>
  <si>
    <t>Rezultatai</t>
  </si>
  <si>
    <r>
      <t xml:space="preserve">0–25 %
</t>
    </r>
    <r>
      <rPr>
        <sz val="11"/>
        <color rgb="FFF15A44"/>
        <rFont val="Arial"/>
        <family val="2"/>
        <scheme val="minor"/>
      </rPr>
      <t>26–50 %</t>
    </r>
    <r>
      <rPr>
        <sz val="11"/>
        <color theme="3"/>
        <rFont val="Arial"/>
        <family val="2"/>
        <scheme val="minor"/>
      </rPr>
      <t xml:space="preserve">
</t>
    </r>
    <r>
      <rPr>
        <sz val="11"/>
        <color rgb="FFEEBE1C"/>
        <rFont val="Arial"/>
        <family val="2"/>
        <scheme val="minor"/>
      </rPr>
      <t>51–75 %</t>
    </r>
    <r>
      <rPr>
        <sz val="11"/>
        <color theme="3"/>
        <rFont val="Arial"/>
        <family val="2"/>
        <scheme val="minor"/>
      </rPr>
      <t xml:space="preserve">
</t>
    </r>
    <r>
      <rPr>
        <sz val="11"/>
        <color rgb="FF3DBA99"/>
        <rFont val="Arial"/>
        <family val="2"/>
        <scheme val="minor"/>
      </rPr>
      <t>76–100 %</t>
    </r>
    <r>
      <rPr>
        <sz val="11"/>
        <color theme="3"/>
        <rFont val="Arial"/>
        <family val="2"/>
        <scheme val="minor"/>
      </rPr>
      <t xml:space="preserve">
Spalva pasikeičia pagal pasiektą procentinę dalį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</si>
</sst>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_([$EUR]\ * #,##0.00_);_([$EUR]\ * \(#,##0.00\);_([$EUR]\ * &quot;-&quot;??_);_(@_)"/>
    <numFmt numFmtId="167" formatCode="_([$EUR]\ * #,##0_);_([$EUR]\ * \(#,##0\);_([$EUR]\ * &quot;-&quot;_);_(@_)"/>
  </numFmts>
  <fonts count="38" x14ac:knownFonts="1">
    <font>
      <sz val="9"/>
      <color theme="1" tint="0.14996795556505021"/>
      <name val="Arial"/>
      <family val="2"/>
      <scheme val="minor"/>
    </font>
    <font>
      <sz val="11"/>
      <color theme="1"/>
      <name val="Arial"/>
      <family val="2"/>
      <scheme val="minor"/>
    </font>
    <font>
      <b/>
      <sz val="22"/>
      <color theme="0"/>
      <name val="Trebuchet MS"/>
      <family val="2"/>
      <scheme val="major"/>
    </font>
    <font>
      <b/>
      <sz val="16"/>
      <color theme="5"/>
      <name val="Trebuchet MS"/>
      <family val="2"/>
      <scheme val="major"/>
    </font>
    <font>
      <b/>
      <sz val="12"/>
      <color theme="0"/>
      <name val="Trebuchet MS"/>
      <family val="2"/>
      <scheme val="major"/>
    </font>
    <font>
      <sz val="9"/>
      <color theme="1" tint="0.14996795556505021"/>
      <name val="Calibri"/>
      <family val="2"/>
    </font>
    <font>
      <b/>
      <sz val="16"/>
      <color theme="6"/>
      <name val="Trebuchet MS"/>
      <family val="2"/>
      <scheme val="major"/>
    </font>
    <font>
      <b/>
      <sz val="16"/>
      <color theme="4"/>
      <name val="Trebuchet MS"/>
      <family val="2"/>
      <scheme val="major"/>
    </font>
    <font>
      <b/>
      <sz val="16"/>
      <color theme="7"/>
      <name val="Trebuchet MS"/>
      <family val="2"/>
      <scheme val="major"/>
    </font>
    <font>
      <sz val="13"/>
      <color theme="1" tint="0.34998626667073579"/>
      <name val="Arial"/>
      <family val="2"/>
      <scheme val="minor"/>
    </font>
    <font>
      <b/>
      <sz val="13"/>
      <color theme="1" tint="0.34998626667073579"/>
      <name val="Arial"/>
      <family val="2"/>
      <scheme val="minor"/>
    </font>
    <font>
      <i/>
      <sz val="13"/>
      <color theme="1" tint="0.34998626667073579"/>
      <name val="Arial"/>
      <family val="2"/>
      <scheme val="minor"/>
    </font>
    <font>
      <sz val="11"/>
      <color theme="3"/>
      <name val="Arial"/>
      <family val="2"/>
      <scheme val="minor"/>
    </font>
    <font>
      <sz val="11"/>
      <color rgb="FFF15A44"/>
      <name val="Arial"/>
      <family val="2"/>
      <scheme val="minor"/>
    </font>
    <font>
      <sz val="11"/>
      <color rgb="FFEEBE1C"/>
      <name val="Arial"/>
      <family val="2"/>
      <scheme val="minor"/>
    </font>
    <font>
      <sz val="11"/>
      <color rgb="FF3DBA99"/>
      <name val="Arial"/>
      <family val="2"/>
      <scheme val="minor"/>
    </font>
    <font>
      <u/>
      <sz val="9"/>
      <color theme="10"/>
      <name val="Arial"/>
      <family val="2"/>
      <scheme val="minor"/>
    </font>
    <font>
      <u/>
      <sz val="13"/>
      <color theme="10"/>
      <name val="Arial"/>
      <family val="2"/>
      <scheme val="minor"/>
    </font>
    <font>
      <sz val="12"/>
      <color theme="1" tint="0.34998626667073579"/>
      <name val="Arial"/>
      <family val="2"/>
      <scheme val="minor"/>
    </font>
    <font>
      <b/>
      <sz val="12"/>
      <color rgb="FFF15A44"/>
      <name val="Arial"/>
      <family val="2"/>
      <scheme val="minor"/>
    </font>
    <font>
      <b/>
      <sz val="12"/>
      <color rgb="FFEEBE1C"/>
      <name val="Arial"/>
      <family val="2"/>
      <scheme val="minor"/>
    </font>
    <font>
      <b/>
      <sz val="12"/>
      <color rgb="FF3DBA99"/>
      <name val="Arial"/>
      <family val="2"/>
      <scheme val="minor"/>
    </font>
    <font>
      <b/>
      <sz val="12"/>
      <color theme="5"/>
      <name val="Arial"/>
      <family val="2"/>
      <scheme val="minor"/>
    </font>
    <font>
      <b/>
      <sz val="12"/>
      <color theme="6"/>
      <name val="Arial"/>
      <family val="2"/>
      <scheme val="minor"/>
    </font>
    <font>
      <b/>
      <sz val="12"/>
      <color theme="4"/>
      <name val="Arial"/>
      <family val="2"/>
      <scheme val="minor"/>
    </font>
    <font>
      <u/>
      <sz val="9"/>
      <color theme="11"/>
      <name val="Arial"/>
      <family val="2"/>
      <scheme val="minor"/>
    </font>
    <font>
      <sz val="9"/>
      <color theme="1" tint="0.14996795556505021"/>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s>
  <fills count="39">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theme="4"/>
        <bgColor indexed="64"/>
      </patternFill>
    </fill>
    <fill>
      <patternFill patternType="solid">
        <fgColor theme="6"/>
        <bgColor indexed="64"/>
      </patternFill>
    </fill>
    <fill>
      <patternFill patternType="solid">
        <fgColor rgb="FFFFCC99"/>
      </patternFill>
    </fill>
    <fill>
      <gradientFill degree="90">
        <stop position="0">
          <color theme="7"/>
        </stop>
        <stop position="1">
          <color theme="7"/>
        </stop>
      </gradientFill>
    </fill>
    <fill>
      <gradientFill degree="90">
        <stop position="0">
          <color theme="0"/>
        </stop>
        <stop position="1">
          <color theme="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pplyNumberFormat="0" applyFill="0" applyBorder="0" applyProtection="0">
      <alignment horizontal="center" vertical="center"/>
    </xf>
    <xf numFmtId="0" fontId="3" fillId="0" borderId="0" applyNumberFormat="0" applyFill="0" applyProtection="0">
      <alignment horizontal="left" vertical="center" indent="3"/>
    </xf>
    <xf numFmtId="0" fontId="4" fillId="0" borderId="0" applyNumberFormat="0" applyFill="0" applyAlignment="0" applyProtection="0"/>
    <xf numFmtId="0" fontId="9" fillId="0" borderId="0" applyNumberFormat="0" applyFill="0" applyBorder="0" applyAlignment="0" applyProtection="0"/>
    <xf numFmtId="0" fontId="12" fillId="6" borderId="1"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9" fontId="26" fillId="0" borderId="0" applyFont="0" applyFill="0" applyBorder="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6" applyNumberFormat="0" applyAlignment="0" applyProtection="0"/>
    <xf numFmtId="0" fontId="32" fillId="12" borderId="1" applyNumberFormat="0" applyAlignment="0" applyProtection="0"/>
    <xf numFmtId="0" fontId="33" fillId="0" borderId="7" applyNumberFormat="0" applyFill="0" applyAlignment="0" applyProtection="0"/>
    <xf numFmtId="0" fontId="34" fillId="13" borderId="8" applyNumberFormat="0" applyAlignment="0" applyProtection="0"/>
    <xf numFmtId="0" fontId="35" fillId="0" borderId="0" applyNumberFormat="0" applyFill="0" applyBorder="0" applyAlignment="0" applyProtection="0"/>
    <xf numFmtId="0" fontId="26" fillId="14" borderId="9" applyNumberFormat="0" applyFont="0" applyAlignment="0" applyProtection="0"/>
    <xf numFmtId="0" fontId="36" fillId="0" borderId="10" applyNumberFormat="0" applyFill="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51">
    <xf numFmtId="0" fontId="0" fillId="0" borderId="0" xfId="0"/>
    <xf numFmtId="0" fontId="9" fillId="0" borderId="0" xfId="4"/>
    <xf numFmtId="0" fontId="3" fillId="0" borderId="0" xfId="2">
      <alignment horizontal="left" vertical="center" indent="3"/>
    </xf>
    <xf numFmtId="0" fontId="0" fillId="0" borderId="0" xfId="0" applyAlignment="1">
      <alignment vertical="top"/>
    </xf>
    <xf numFmtId="0" fontId="4" fillId="0" borderId="0" xfId="3" applyAlignment="1">
      <alignment vertical="center"/>
    </xf>
    <xf numFmtId="0" fontId="4" fillId="2" borderId="0" xfId="3" applyFill="1" applyAlignment="1">
      <alignment vertical="center"/>
    </xf>
    <xf numFmtId="0" fontId="4" fillId="3" borderId="0" xfId="3" applyFill="1" applyAlignment="1">
      <alignment vertical="center"/>
    </xf>
    <xf numFmtId="0" fontId="0" fillId="0" borderId="0" xfId="0" applyAlignment="1">
      <alignment vertical="top" wrapText="1"/>
    </xf>
    <xf numFmtId="0" fontId="0" fillId="0" borderId="0" xfId="0" applyAlignment="1">
      <alignment horizontal="center" vertical="top" wrapText="1"/>
    </xf>
    <xf numFmtId="14" fontId="0" fillId="0" borderId="0" xfId="0" applyNumberFormat="1" applyAlignment="1">
      <alignment horizontal="center" vertical="top" wrapText="1"/>
    </xf>
    <xf numFmtId="0" fontId="5" fillId="0" borderId="0" xfId="0" applyFont="1" applyAlignment="1">
      <alignment vertical="top" wrapText="1"/>
    </xf>
    <xf numFmtId="0" fontId="6" fillId="0" borderId="0" xfId="2" applyFont="1">
      <alignment horizontal="left" vertical="center" indent="3"/>
    </xf>
    <xf numFmtId="0" fontId="4" fillId="5" borderId="0" xfId="3" applyFill="1" applyAlignment="1">
      <alignment vertical="center"/>
    </xf>
    <xf numFmtId="0" fontId="7" fillId="0" borderId="0" xfId="2" applyFont="1">
      <alignment horizontal="left" vertical="center" indent="3"/>
    </xf>
    <xf numFmtId="0" fontId="4" fillId="4" borderId="0" xfId="3" applyFill="1" applyAlignment="1">
      <alignment vertical="center"/>
    </xf>
    <xf numFmtId="0" fontId="9" fillId="0" borderId="0" xfId="4"/>
    <xf numFmtId="0" fontId="9" fillId="0" borderId="0" xfId="4"/>
    <xf numFmtId="0" fontId="4" fillId="3" borderId="0" xfId="3" applyFill="1" applyAlignment="1">
      <alignment horizontal="left" vertical="center"/>
    </xf>
    <xf numFmtId="0" fontId="10" fillId="0" borderId="0" xfId="4" applyFont="1"/>
    <xf numFmtId="0" fontId="4" fillId="2" borderId="0" xfId="3" applyFill="1"/>
    <xf numFmtId="0" fontId="4" fillId="5" borderId="0" xfId="3" applyFill="1"/>
    <xf numFmtId="0" fontId="4" fillId="3" borderId="0" xfId="3" applyFill="1" applyAlignment="1">
      <alignment horizontal="center"/>
    </xf>
    <xf numFmtId="0" fontId="12" fillId="0" borderId="0" xfId="5" applyFill="1" applyBorder="1"/>
    <xf numFmtId="0" fontId="12" fillId="0" borderId="0" xfId="5" applyFill="1" applyBorder="1" applyAlignment="1">
      <alignment wrapText="1"/>
    </xf>
    <xf numFmtId="0" fontId="12" fillId="0" borderId="0" xfId="5" applyFill="1" applyBorder="1" applyAlignment="1">
      <alignment horizontal="center" vertical="center"/>
    </xf>
    <xf numFmtId="14" fontId="12" fillId="0" borderId="0" xfId="5" applyNumberFormat="1" applyFill="1" applyBorder="1" applyAlignment="1">
      <alignment horizontal="center" vertical="center"/>
    </xf>
    <xf numFmtId="9" fontId="12" fillId="0" borderId="0" xfId="5" applyNumberFormat="1" applyFill="1" applyBorder="1" applyAlignment="1">
      <alignment horizontal="center" vertical="center"/>
    </xf>
    <xf numFmtId="0" fontId="9" fillId="0" borderId="0" xfId="4"/>
    <xf numFmtId="0" fontId="18" fillId="0" borderId="0" xfId="4" applyFont="1"/>
    <xf numFmtId="0" fontId="22" fillId="0" borderId="0" xfId="4" applyFont="1"/>
    <xf numFmtId="0" fontId="23" fillId="0" borderId="0" xfId="4" applyFont="1"/>
    <xf numFmtId="0" fontId="24" fillId="0" borderId="0" xfId="4" applyFont="1"/>
    <xf numFmtId="0" fontId="4" fillId="7" borderId="0" xfId="3" applyFill="1"/>
    <xf numFmtId="0" fontId="21" fillId="8" borderId="0" xfId="4" applyFont="1" applyFill="1"/>
    <xf numFmtId="0" fontId="8" fillId="8" borderId="0" xfId="2" applyFont="1" applyFill="1">
      <alignment horizontal="left" vertical="center" indent="3"/>
    </xf>
    <xf numFmtId="0" fontId="19" fillId="8" borderId="0" xfId="4" applyFont="1" applyFill="1"/>
    <xf numFmtId="0" fontId="20" fillId="8" borderId="0" xfId="4" applyFont="1" applyFill="1"/>
    <xf numFmtId="0" fontId="4" fillId="7" borderId="0" xfId="3" applyFill="1" applyAlignment="1">
      <alignment vertical="center"/>
    </xf>
    <xf numFmtId="0" fontId="9" fillId="0" borderId="0" xfId="4"/>
    <xf numFmtId="0" fontId="2" fillId="7" borderId="0" xfId="1" applyFill="1" applyAlignment="1">
      <alignment horizontal="center" vertical="center"/>
    </xf>
    <xf numFmtId="0" fontId="9" fillId="0" borderId="0" xfId="4" applyAlignment="1">
      <alignment horizontal="left" indent="4"/>
    </xf>
    <xf numFmtId="0" fontId="9" fillId="0" borderId="0" xfId="4" applyAlignment="1">
      <alignment wrapText="1"/>
    </xf>
    <xf numFmtId="0" fontId="17" fillId="0" borderId="0" xfId="6" applyFont="1" applyAlignment="1">
      <alignment horizontal="left" vertical="center" wrapText="1" indent="2"/>
    </xf>
    <xf numFmtId="0" fontId="2" fillId="2" borderId="0" xfId="1" applyFill="1" applyAlignment="1">
      <alignment horizontal="center" vertical="center"/>
    </xf>
    <xf numFmtId="0" fontId="2" fillId="5" borderId="0" xfId="1" applyFill="1" applyAlignment="1">
      <alignment horizontal="center" vertical="center"/>
    </xf>
    <xf numFmtId="0" fontId="2" fillId="4" borderId="0" xfId="1" applyFill="1" applyAlignment="1">
      <alignment horizontal="center" vertical="center"/>
    </xf>
    <xf numFmtId="0" fontId="4" fillId="3" borderId="0" xfId="3" applyFill="1" applyAlignment="1">
      <alignment horizontal="center" vertical="center"/>
    </xf>
    <xf numFmtId="0" fontId="12" fillId="0" borderId="2" xfId="5" applyFill="1" applyBorder="1" applyAlignment="1">
      <alignment vertical="center" wrapText="1"/>
    </xf>
    <xf numFmtId="0" fontId="12" fillId="0" borderId="3" xfId="5" applyFill="1" applyBorder="1" applyAlignment="1">
      <alignment vertical="center" wrapText="1"/>
    </xf>
    <xf numFmtId="0" fontId="12" fillId="0" borderId="4" xfId="5" applyFill="1" applyBorder="1" applyAlignment="1">
      <alignment vertical="center" wrapText="1"/>
    </xf>
    <xf numFmtId="0" fontId="2" fillId="3" borderId="0" xfId="1" applyFill="1" applyAlignment="1">
      <alignment horizontal="center" vertical="center"/>
    </xf>
  </cellXfs>
  <cellStyles count="49">
    <cellStyle name="1 antraštė" xfId="2" builtinId="16" customBuiltin="1"/>
    <cellStyle name="2 antraštė" xfId="3" builtinId="17" customBuiltin="1"/>
    <cellStyle name="20% – paryškinimas 1" xfId="26" builtinId="30" customBuiltin="1"/>
    <cellStyle name="20% – paryškinimas 2" xfId="30" builtinId="34" customBuiltin="1"/>
    <cellStyle name="20% – paryškinimas 3" xfId="34" builtinId="38" customBuiltin="1"/>
    <cellStyle name="20% – paryškinimas 4" xfId="38" builtinId="42" customBuiltin="1"/>
    <cellStyle name="20% – paryškinimas 5" xfId="42" builtinId="46" customBuiltin="1"/>
    <cellStyle name="20% – paryškinimas 6" xfId="46" builtinId="50" customBuiltin="1"/>
    <cellStyle name="3 antraštė" xfId="13" builtinId="18" customBuiltin="1"/>
    <cellStyle name="4 antraštė" xfId="14" builtinId="19" customBuiltin="1"/>
    <cellStyle name="40% – paryškinimas 1" xfId="27" builtinId="31" customBuiltin="1"/>
    <cellStyle name="40% – paryškinimas 2" xfId="31" builtinId="35" customBuiltin="1"/>
    <cellStyle name="40% – paryškinimas 3" xfId="35" builtinId="39" customBuiltin="1"/>
    <cellStyle name="40% – paryškinimas 4" xfId="39" builtinId="43" customBuiltin="1"/>
    <cellStyle name="40% – paryškinimas 5" xfId="43" builtinId="47" customBuiltin="1"/>
    <cellStyle name="40% – paryškinimas 6" xfId="47" builtinId="51" customBuiltin="1"/>
    <cellStyle name="60% – paryškinimas 1" xfId="28" builtinId="32" customBuiltin="1"/>
    <cellStyle name="60% – paryškinimas 2" xfId="32" builtinId="36" customBuiltin="1"/>
    <cellStyle name="60% – paryškinimas 3" xfId="36" builtinId="40" customBuiltin="1"/>
    <cellStyle name="60% – paryškinimas 4" xfId="40" builtinId="44" customBuiltin="1"/>
    <cellStyle name="60% – paryškinimas 5" xfId="44" builtinId="48" customBuiltin="1"/>
    <cellStyle name="60% – paryškinimas 6" xfId="48" builtinId="52" customBuiltin="1"/>
    <cellStyle name="Aiškinamasis tekstas" xfId="4" builtinId="53" customBuiltin="1"/>
    <cellStyle name="Aplankytas hipersaitas" xfId="7" builtinId="9" customBuiltin="1"/>
    <cellStyle name="Blogas" xfId="16" builtinId="27" customBuiltin="1"/>
    <cellStyle name="Geras" xfId="15" builtinId="26" customBuiltin="1"/>
    <cellStyle name="Hipersaitas" xfId="6" builtinId="8" customBuiltin="1"/>
    <cellStyle name="Įprastas" xfId="0" builtinId="0" customBuiltin="1"/>
    <cellStyle name="Įspėjimo tekstas" xfId="22" builtinId="11" customBuiltin="1"/>
    <cellStyle name="Išvestis" xfId="18" builtinId="21" customBuiltin="1"/>
    <cellStyle name="Įvestis" xfId="5" builtinId="20" customBuiltin="1"/>
    <cellStyle name="Kablelis" xfId="8" builtinId="3" customBuiltin="1"/>
    <cellStyle name="Kablelis [0]" xfId="9" builtinId="6" customBuiltin="1"/>
    <cellStyle name="Neutralus" xfId="17" builtinId="28" customBuiltin="1"/>
    <cellStyle name="Paryškinimas 1" xfId="25" builtinId="29" customBuiltin="1"/>
    <cellStyle name="Paryškinimas 2" xfId="29" builtinId="33" customBuiltin="1"/>
    <cellStyle name="Paryškinimas 3" xfId="33" builtinId="37" customBuiltin="1"/>
    <cellStyle name="Paryškinimas 4" xfId="37" builtinId="41" customBuiltin="1"/>
    <cellStyle name="Paryškinimas 5" xfId="41" builtinId="45" customBuiltin="1"/>
    <cellStyle name="Paryškinimas 6" xfId="45" builtinId="49" customBuiltin="1"/>
    <cellStyle name="Pastaba" xfId="23" builtinId="10" customBuiltin="1"/>
    <cellStyle name="Pavadinimas" xfId="1" builtinId="15" customBuiltin="1"/>
    <cellStyle name="Procentai" xfId="12" builtinId="5" customBuiltin="1"/>
    <cellStyle name="Skaičiavimas" xfId="19" builtinId="22" customBuiltin="1"/>
    <cellStyle name="Suma" xfId="24" builtinId="25" customBuiltin="1"/>
    <cellStyle name="Susietas langelis" xfId="20" builtinId="24" customBuiltin="1"/>
    <cellStyle name="Tikrinimo langelis" xfId="21" builtinId="23" customBuiltin="1"/>
    <cellStyle name="Valiuta" xfId="10" builtinId="4" customBuiltin="1"/>
    <cellStyle name="Valiuta [0]" xfId="11" builtinId="7" customBuiltin="1"/>
  </cellStyles>
  <dxfs count="74">
    <dxf>
      <numFmt numFmtId="13" formatCode="0%"/>
      <alignment horizontal="center" vertical="center" textRotation="0" wrapText="0" indent="0" justifyLastLine="0" shrinkToFit="0" readingOrder="0"/>
    </dxf>
    <dxf>
      <numFmt numFmtId="19" formatCode="yyyy/mm/dd"/>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numFmt numFmtId="19" formatCode="yyyy/mm/dd"/>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numFmt numFmtId="19" formatCode="yyyy/mm/dd"/>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numFmt numFmtId="19" formatCode="yyyy/mm/dd"/>
      <alignment horizontal="center" vertical="center" textRotation="0" wrapText="0" indent="0" justifyLastLine="0" shrinkToFit="0" readingOrder="0"/>
    </dxf>
    <dxf>
      <numFmt numFmtId="19" formatCode="yyyy/mm/dd"/>
      <alignment horizontal="center" vertical="top" textRotation="0" wrapText="1" indent="0" justifyLastLine="0" shrinkToFit="0" readingOrder="0"/>
    </dxf>
    <dxf>
      <numFmt numFmtId="19" formatCode="yyyy/mm/dd"/>
      <alignment horizontal="center" vertical="top" textRotation="0" wrapText="1" indent="0" justifyLastLine="0" shrinkToFit="0" readingOrder="0"/>
    </dxf>
    <dxf>
      <numFmt numFmtId="19" formatCode="yyyy/mm/dd"/>
      <alignment horizontal="center" vertical="top"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alignment horizontal="center" vertical="center" textRotation="0" wrapText="0" indent="0" justifyLastLine="0" shrinkToFit="0" readingOrder="0"/>
    </dxf>
    <dxf>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alignment horizontal="center" vertical="center" textRotation="0" wrapText="0" indent="0" justifyLastLine="0" shrinkToFit="0" readingOrder="0"/>
    </dxf>
    <dxf>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alignment horizontal="center" vertical="center" textRotation="0" wrapText="0" indent="0" justifyLastLine="0" shrinkToFit="0" readingOrder="0"/>
    </dxf>
    <dxf>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alignment horizontal="general"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alignment horizontal="general"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alignment horizontal="general"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font>
        <b/>
        <i val="0"/>
      </font>
    </dxf>
    <dxf>
      <font>
        <b/>
        <i val="0"/>
        <color theme="0"/>
      </font>
      <fill>
        <gradientFill degree="90">
          <stop position="0">
            <color theme="1"/>
          </stop>
          <stop position="1">
            <color theme="1"/>
          </stop>
        </gradientFill>
      </fill>
      <border diagonalUp="0" diagonalDown="0">
        <left/>
        <right/>
        <top/>
        <bottom/>
        <vertical/>
        <horizontal/>
      </border>
    </dxf>
    <dxf>
      <border>
        <bottom style="medium">
          <color theme="0" tint="-0.24994659260841701"/>
        </bottom>
        <horizontal style="medium">
          <color theme="0" tint="-0.24994659260841701"/>
        </horizontal>
      </border>
    </dxf>
  </dxfs>
  <tableStyles count="1" defaultPivotStyle="PivotStyleLight16">
    <tableStyle name="Susisiekimo su kontaktais stebėjimas" pivot="0" count="3" xr9:uid="{00000000-0011-0000-FFFF-FFFF00000000}">
      <tableStyleElement type="wholeTable" dxfId="73"/>
      <tableStyleElement type="headerRow" dxfId="72"/>
      <tableStyleElement type="firstColumn" dxfId="71"/>
    </tableStyle>
  </tableStyles>
  <colors>
    <mruColors>
      <color rgb="FF3DBA99"/>
      <color rgb="FFEEBE1C"/>
      <color rgb="FFF15A44"/>
      <color rgb="FF262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customXml" Target="/customXml/item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calcChain" Target="/xl/calcChain.xml" Id="rId12" /><Relationship Type="http://schemas.openxmlformats.org/officeDocument/2006/relationships/worksheet" Target="/xl/worksheets/sheet24.xml" Id="rId2" /><Relationship Type="http://schemas.openxmlformats.org/officeDocument/2006/relationships/worksheet" Target="/xl/worksheets/sheet15.xml" Id="rId1" /><Relationship Type="http://schemas.openxmlformats.org/officeDocument/2006/relationships/worksheet" Target="/xl/worksheets/sheet66.xml" Id="rId6" /><Relationship Type="http://schemas.openxmlformats.org/officeDocument/2006/relationships/sharedStrings" Target="/xl/sharedStrings.xml" Id="rId11" /><Relationship Type="http://schemas.openxmlformats.org/officeDocument/2006/relationships/worksheet" Target="/xl/worksheets/sheet57.xml" Id="rId5" /><Relationship Type="http://schemas.openxmlformats.org/officeDocument/2006/relationships/customXml" Target="/customXml/item32.xml" Id="rId15" /><Relationship Type="http://schemas.openxmlformats.org/officeDocument/2006/relationships/styles" Target="/xl/styles.xml" Id="rId10" /><Relationship Type="http://schemas.openxmlformats.org/officeDocument/2006/relationships/worksheet" Target="/xl/worksheets/sheet48.xml" Id="rId4" /><Relationship Type="http://schemas.openxmlformats.org/officeDocument/2006/relationships/theme" Target="/xl/theme/theme11.xml" Id="rId9" /><Relationship Type="http://schemas.openxmlformats.org/officeDocument/2006/relationships/customXml" Target="/customXml/item23.xml" Id="rId14" /></Relationships>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RoutineReg" displayName="tblRoutineReg" ref="A3:H9" totalsRowShown="0" headerRowDxfId="66">
  <autoFilter ref="A3:H9" xr:uid="{00000000-0009-0000-0100-000001000000}"/>
  <tableColumns count="8">
    <tableColumn id="1" xr3:uid="{00000000-0010-0000-0000-000001000000}" name="Vardas, pavardė" dataDxfId="65"/>
    <tableColumn id="2" xr3:uid="{00000000-0010-0000-0000-000002000000}" name="Įmonė" dataDxfId="64"/>
    <tableColumn id="3" xr3:uid="{00000000-0010-0000-0000-000003000000}" name="Kontaktinė informacija" dataDxfId="63"/>
    <tableColumn id="4" xr3:uid="{00000000-0010-0000-0000-000004000000}" name="Kur susitikome" dataDxfId="62"/>
    <tableColumn id="5" xr3:uid="{00000000-0010-0000-0000-000005000000}" name="Pastabos" dataDxfId="61"/>
    <tableColumn id="7" xr3:uid="{00000000-0010-0000-0000-000007000000}" name="Tolesnės veiklos data" dataDxfId="10"/>
    <tableColumn id="8" xr3:uid="{00000000-0010-0000-0000-000008000000}" name="Atlikta" dataDxfId="60"/>
    <tableColumn id="9" xr3:uid="{00000000-0010-0000-0000-000009000000}" name="Pokalbio pastabos" dataDxfId="59"/>
  </tableColumns>
  <tableStyleInfo name="Susisiekimo su kontaktais stebėjimas" showFirstColumn="1"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OccAcquaint" displayName="tblOccAcquaint" ref="A3:H9" totalsRowShown="0" headerRowDxfId="54">
  <autoFilter ref="A3:H9" xr:uid="{00000000-0009-0000-0100-000004000000}"/>
  <tableColumns count="8">
    <tableColumn id="1" xr3:uid="{00000000-0010-0000-0100-000001000000}" name="Vardas, pavardė" dataDxfId="53"/>
    <tableColumn id="2" xr3:uid="{00000000-0010-0000-0100-000002000000}" name="Įmonė" dataDxfId="52"/>
    <tableColumn id="3" xr3:uid="{00000000-0010-0000-0100-000003000000}" name="Kontaktinė informacija" dataDxfId="51"/>
    <tableColumn id="4" xr3:uid="{00000000-0010-0000-0100-000004000000}" name="Kur susitikome" dataDxfId="50"/>
    <tableColumn id="5" xr3:uid="{00000000-0010-0000-0100-000005000000}" name="Pastabos" dataDxfId="49"/>
    <tableColumn id="7" xr3:uid="{00000000-0010-0000-0100-000007000000}" name="Tolesnės veiklos data" dataDxfId="9"/>
    <tableColumn id="8" xr3:uid="{00000000-0010-0000-0100-000008000000}" name="Atlikta" dataDxfId="48"/>
    <tableColumn id="9" xr3:uid="{00000000-0010-0000-0100-000009000000}" name="Pokalbio pastabos" dataDxfId="47"/>
  </tableColumns>
  <tableStyleInfo name="Susisiekimo su kontaktais stebėjimas" showFirstColumn="1"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PotentialProspects" displayName="tblPotentialProspects" ref="A3:H9" totalsRowShown="0" headerRowDxfId="42">
  <autoFilter ref="A3:H9" xr:uid="{00000000-0009-0000-0100-000005000000}"/>
  <tableColumns count="8">
    <tableColumn id="1" xr3:uid="{00000000-0010-0000-0200-000001000000}" name="Vardas, pavardė" dataDxfId="41"/>
    <tableColumn id="2" xr3:uid="{00000000-0010-0000-0200-000002000000}" name="Įmonė" dataDxfId="40"/>
    <tableColumn id="3" xr3:uid="{00000000-0010-0000-0200-000003000000}" name="Kontaktinė informacija" dataDxfId="39"/>
    <tableColumn id="4" xr3:uid="{00000000-0010-0000-0200-000004000000}" name="Kur susitikome" dataDxfId="38"/>
    <tableColumn id="5" xr3:uid="{00000000-0010-0000-0200-000005000000}" name="Pastabos" dataDxfId="37"/>
    <tableColumn id="7" xr3:uid="{00000000-0010-0000-0200-000007000000}" name="Tolesnės veiklos data" dataDxfId="8"/>
    <tableColumn id="8" xr3:uid="{00000000-0010-0000-0200-000008000000}" name="Atlikta" dataDxfId="36"/>
    <tableColumn id="9" xr3:uid="{00000000-0010-0000-0200-000009000000}" name="Pokalbio pastabos" dataDxfId="35"/>
  </tableColumns>
  <tableStyleInfo name="Susisiekimo su kontaktais stebėjimas" showFirstColumn="1"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Goals" displayName="tblGoals" ref="A14:D17" totalsRowShown="0">
  <autoFilter ref="A14:D17" xr:uid="{00000000-0009-0000-0100-000006000000}"/>
  <tableColumns count="4">
    <tableColumn id="1" xr3:uid="{00000000-0010-0000-0300-000001000000}" name="Ketvirčio kontaktų įgijimo tikslas" dataDxfId="30"/>
    <tableColumn id="2" xr3:uid="{00000000-0010-0000-0300-000002000000}" name="Terminas" dataDxfId="7"/>
    <tableColumn id="3" xr3:uid="{00000000-0010-0000-0300-000003000000}" name="Faktiniai per ketvirtį įgyti kontaktai" dataDxfId="29"/>
    <tableColumn id="4" xr3:uid="{00000000-0010-0000-0300-000004000000}" name="Rezultatai" dataDxfId="6">
      <calculatedColumnFormula>IF(tblGoals[[#This Row],[Ketvirčio kontaktų įgijimo tikslas]]&gt;0,tblGoals[[#This Row],[Faktiniai per ketvirtį įgyti kontaktai]]/tblGoals[[#This Row],[Ketvirčio kontaktų įgijimo tikslas]],"")</calculatedColumnFormula>
    </tableColumn>
  </tableColumns>
  <tableStyleInfo name="Susisiekimo su kontaktais stebėjimas"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blGoals3" displayName="tblGoals3" ref="A14:D17" totalsRowShown="0">
  <autoFilter ref="A14:D17" xr:uid="{00000000-0009-0000-0100-000002000000}"/>
  <tableColumns count="4">
    <tableColumn id="1" xr3:uid="{00000000-0010-0000-0400-000001000000}" name="Ketvirčio kontaktų įgijimo tikslas" dataDxfId="24"/>
    <tableColumn id="2" xr3:uid="{00000000-0010-0000-0400-000002000000}" name="Terminas" dataDxfId="5"/>
    <tableColumn id="3" xr3:uid="{00000000-0010-0000-0400-000003000000}" name="Faktiniai per ketvirtį įgyti kontaktai" dataDxfId="23"/>
    <tableColumn id="4" xr3:uid="{00000000-0010-0000-0400-000004000000}" name="Rezultatai" dataDxfId="4">
      <calculatedColumnFormula>IF(tblGoals3[[#This Row],[Ketvirčio kontaktų įgijimo tikslas]]&gt;0,tblGoals3[[#This Row],[Faktiniai per ketvirtį įgyti kontaktai]]/tblGoals3[[#This Row],[Ketvirčio kontaktų įgijimo tikslas]],"")</calculatedColumnFormula>
    </tableColumn>
  </tableColumns>
  <tableStyleInfo name="Susisiekimo su kontaktais stebėjimas"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blGoals34" displayName="tblGoals34" ref="A14:D17" totalsRowShown="0">
  <autoFilter ref="A14:D17" xr:uid="{00000000-0009-0000-0100-000003000000}"/>
  <tableColumns count="4">
    <tableColumn id="1" xr3:uid="{00000000-0010-0000-0500-000001000000}" name="Ketvirčio kontaktų įgijimo tikslas" dataDxfId="18"/>
    <tableColumn id="2" xr3:uid="{00000000-0010-0000-0500-000002000000}" name="Terminas" dataDxfId="3"/>
    <tableColumn id="3" xr3:uid="{00000000-0010-0000-0500-000003000000}" name="Faktiniai per ketvirtį įgyti kontaktai" dataDxfId="17"/>
    <tableColumn id="4" xr3:uid="{00000000-0010-0000-0500-000004000000}" name="Rezultatai" dataDxfId="2">
      <calculatedColumnFormula>IF(tblGoals34[[#This Row],[Ketvirčio kontaktų įgijimo tikslas]]&gt;0,tblGoals34[[#This Row],[Faktiniai per ketvirtį įgyti kontaktai]]/tblGoals34[[#This Row],[Ketvirčio kontaktų įgijimo tikslas]],"")</calculatedColumnFormula>
    </tableColumn>
  </tableColumns>
  <tableStyleInfo name="Susisiekimo su kontaktais stebėjimas"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blGoals348" displayName="tblGoals348" ref="A14:D17" totalsRowShown="0">
  <autoFilter ref="A14:D17" xr:uid="{00000000-0009-0000-0100-000007000000}"/>
  <tableColumns count="4">
    <tableColumn id="1" xr3:uid="{00000000-0010-0000-0600-000001000000}" name="Ketvirčio kontaktų įgijimo tikslas" dataDxfId="12"/>
    <tableColumn id="2" xr3:uid="{00000000-0010-0000-0600-000002000000}" name="Terminas" dataDxfId="1"/>
    <tableColumn id="3" xr3:uid="{00000000-0010-0000-0600-000003000000}" name="Faktiniai per ketvirtį įgyti kontaktai" dataDxfId="11"/>
    <tableColumn id="4" xr3:uid="{00000000-0010-0000-0600-000004000000}" name="Rezultatai" dataDxfId="0">
      <calculatedColumnFormula>IF(tblGoals348[[#This Row],[Ketvirčio kontaktų įgijimo tikslas]]&gt;0,tblGoals348[[#This Row],[Faktiniai per ketvirtį įgyti kontaktai]]/tblGoals348[[#This Row],[Ketvirčio kontaktų įgijimo tikslas]],"")</calculatedColumnFormula>
    </tableColumn>
  </tableColumns>
  <tableStyleInfo name="Susisiekimo su kontaktais stebėjimas" showFirstColumn="0" showLastColumn="0" showRowStripes="1" showColumnStripes="0"/>
</table>
</file>

<file path=xl/theme/theme11.xml><?xml version="1.0" encoding="utf-8"?>
<a:theme xmlns:a="http://schemas.openxmlformats.org/drawingml/2006/main" name="Office Theme">
  <a:themeElements>
    <a:clrScheme name="Custom 1">
      <a:dk1>
        <a:sysClr val="windowText" lastClr="000000"/>
      </a:dk1>
      <a:lt1>
        <a:sysClr val="window" lastClr="FFFFFF"/>
      </a:lt1>
      <a:dk2>
        <a:srgbClr val="4E5259"/>
      </a:dk2>
      <a:lt2>
        <a:srgbClr val="E7E6E6"/>
      </a:lt2>
      <a:accent1>
        <a:srgbClr val="081B6B"/>
      </a:accent1>
      <a:accent2>
        <a:srgbClr val="147669"/>
      </a:accent2>
      <a:accent3>
        <a:srgbClr val="C03E27"/>
      </a:accent3>
      <a:accent4>
        <a:srgbClr val="E38225"/>
      </a:accent4>
      <a:accent5>
        <a:srgbClr val="4472C4"/>
      </a:accent5>
      <a:accent6>
        <a:srgbClr val="70AD47"/>
      </a:accent6>
      <a:hlink>
        <a:srgbClr val="0563C1"/>
      </a:hlink>
      <a:folHlink>
        <a:srgbClr val="954F72"/>
      </a:folHlink>
    </a:clrScheme>
    <a:fontScheme name="Custom 1">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&#65279;<?xml version="1.0" encoding="utf-8"?><Relationships xmlns="http://schemas.openxmlformats.org/package/2006/relationships"><Relationship Type="http://schemas.openxmlformats.org/officeDocument/2006/relationships/printerSettings" Target="/xl/printerSettings/printerSettings15.bin" Id="rId2" /><Relationship Type="http://schemas.openxmlformats.org/officeDocument/2006/relationships/hyperlink" Target="https://support.office.com/en-us/article/Start-a-new-line-of-text-inside-a-cell-f1cb5f4f-5830-4732-80da-d59bb91a6825?ui=en-US&amp;rs=en-US&amp;ad=US" TargetMode="External" Id="rId1" /></Relationships>
</file>

<file path=xl/worksheets/_rels/sheet24.xml.rels>&#65279;<?xml version="1.0" encoding="utf-8"?><Relationships xmlns="http://schemas.openxmlformats.org/package/2006/relationships"><Relationship Type="http://schemas.openxmlformats.org/officeDocument/2006/relationships/table" Target="/xl/tables/table14.xml" Id="rId2" /><Relationship Type="http://schemas.openxmlformats.org/officeDocument/2006/relationships/printerSettings" Target="/xl/printerSettings/printerSettings24.bin" Id="rId1" /></Relationships>
</file>

<file path=xl/worksheets/_rels/sheet3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32.bin" Id="rId1" /></Relationships>
</file>

<file path=xl/worksheets/_rels/sheet48.xml.rels>&#65279;<?xml version="1.0" encoding="utf-8"?><Relationships xmlns="http://schemas.openxmlformats.org/package/2006/relationships"><Relationship Type="http://schemas.openxmlformats.org/officeDocument/2006/relationships/table" Target="/xl/tables/table37.xml" Id="rId2" /><Relationship Type="http://schemas.openxmlformats.org/officeDocument/2006/relationships/printerSettings" Target="/xl/printerSettings/printerSettings48.bin" Id="rId1" /></Relationships>
</file>

<file path=xl/worksheets/_rels/sheet57.xml.rels>&#65279;<?xml version="1.0" encoding="utf-8"?><Relationships xmlns="http://schemas.openxmlformats.org/package/2006/relationships"><Relationship Type="http://schemas.openxmlformats.org/officeDocument/2006/relationships/table" Target="/xl/tables/table46.xml" Id="rId2" /><Relationship Type="http://schemas.openxmlformats.org/officeDocument/2006/relationships/printerSettings" Target="/xl/printerSettings/printerSettings57.bin" Id="rId1" /></Relationships>
</file>

<file path=xl/worksheets/_rels/sheet66.xml.rels>&#65279;<?xml version="1.0" encoding="utf-8"?><Relationships xmlns="http://schemas.openxmlformats.org/package/2006/relationships"><Relationship Type="http://schemas.openxmlformats.org/officeDocument/2006/relationships/table" Target="/xl/tables/table55.xml" Id="rId2" /><Relationship Type="http://schemas.openxmlformats.org/officeDocument/2006/relationships/printerSettings" Target="/xl/printerSettings/printerSettings66.bin" Id="rId1" /></Relationships>
</file>

<file path=xl/worksheets/_rels/sheet73.xml.rels>&#65279;<?xml version="1.0" encoding="utf-8"?><Relationships xmlns="http://schemas.openxmlformats.org/package/2006/relationships"><Relationship Type="http://schemas.openxmlformats.org/officeDocument/2006/relationships/table" Target="/xl/tables/table6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71.xml" Id="rId2" /><Relationship Type="http://schemas.openxmlformats.org/officeDocument/2006/relationships/printerSettings" Target="/xl/printerSettings/printerSettings81.bin" Id="rId1" /></Relationships>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G17"/>
  <sheetViews>
    <sheetView showGridLines="0" tabSelected="1" workbookViewId="0">
      <selection sqref="A1:C1"/>
    </sheetView>
  </sheetViews>
  <sheetFormatPr defaultRowHeight="24" customHeight="1" x14ac:dyDescent="0.2"/>
  <cols>
    <col min="1" max="1" width="8.85546875" customWidth="1"/>
    <col min="2" max="2" width="37.7109375" customWidth="1"/>
    <col min="3" max="3" width="28.140625" customWidth="1"/>
    <col min="4" max="4" width="24.5703125" customWidth="1"/>
    <col min="5" max="5" width="22.85546875" customWidth="1"/>
    <col min="6" max="6" width="17.28515625" customWidth="1"/>
    <col min="7" max="7" width="32.5703125" customWidth="1"/>
  </cols>
  <sheetData>
    <row r="1" spans="1:7" ht="33.75" customHeight="1" x14ac:dyDescent="0.2">
      <c r="A1" s="39" t="s">
        <v>0</v>
      </c>
      <c r="B1" s="39"/>
      <c r="C1" s="39"/>
      <c r="D1" s="34" t="s">
        <v>20</v>
      </c>
    </row>
    <row r="2" spans="1:7" ht="38.25" customHeight="1" x14ac:dyDescent="0.25">
      <c r="A2" s="1"/>
      <c r="B2" s="38" t="s">
        <v>1</v>
      </c>
      <c r="C2" s="38"/>
      <c r="D2" s="38"/>
      <c r="E2" s="38"/>
      <c r="F2" s="38"/>
      <c r="G2" s="38"/>
    </row>
    <row r="3" spans="1:7" ht="24" customHeight="1" x14ac:dyDescent="0.25">
      <c r="A3" s="1"/>
      <c r="B3" s="40" t="s">
        <v>2</v>
      </c>
      <c r="C3" s="40"/>
      <c r="D3" s="40"/>
      <c r="E3" s="40"/>
      <c r="F3" s="40"/>
      <c r="G3" s="40"/>
    </row>
    <row r="4" spans="1:7" ht="24" customHeight="1" x14ac:dyDescent="0.25">
      <c r="A4" s="1"/>
      <c r="B4" s="40" t="s">
        <v>3</v>
      </c>
      <c r="C4" s="40"/>
      <c r="D4" s="40"/>
      <c r="E4" s="40"/>
      <c r="F4" s="40"/>
      <c r="G4" s="40"/>
    </row>
    <row r="5" spans="1:7" ht="24" customHeight="1" x14ac:dyDescent="0.25">
      <c r="A5" s="1"/>
      <c r="B5" s="40" t="s">
        <v>4</v>
      </c>
      <c r="C5" s="40"/>
      <c r="D5" s="40"/>
      <c r="E5" s="40"/>
      <c r="F5" s="40"/>
      <c r="G5" s="40"/>
    </row>
    <row r="6" spans="1:7" ht="28.5" customHeight="1" x14ac:dyDescent="0.25">
      <c r="A6" s="1"/>
      <c r="B6" s="38" t="s">
        <v>5</v>
      </c>
      <c r="C6" s="38"/>
      <c r="D6" s="38"/>
      <c r="E6" s="38"/>
      <c r="F6" s="38"/>
      <c r="G6" s="38"/>
    </row>
    <row r="7" spans="1:7" ht="38.25" customHeight="1" x14ac:dyDescent="0.25">
      <c r="A7" s="1"/>
      <c r="B7" s="41" t="s">
        <v>6</v>
      </c>
      <c r="C7" s="41"/>
      <c r="D7" s="41"/>
      <c r="E7" s="41"/>
      <c r="F7" s="41"/>
      <c r="G7" s="41"/>
    </row>
    <row r="8" spans="1:7" ht="28.5" customHeight="1" x14ac:dyDescent="0.25">
      <c r="A8" s="16"/>
      <c r="B8" s="42" t="s">
        <v>7</v>
      </c>
      <c r="C8" s="42"/>
      <c r="D8" s="42"/>
      <c r="E8" s="42"/>
      <c r="F8" s="42"/>
      <c r="G8" s="42"/>
    </row>
    <row r="9" spans="1:7" ht="39" customHeight="1" x14ac:dyDescent="0.25">
      <c r="A9" s="1"/>
      <c r="B9" s="41" t="s">
        <v>8</v>
      </c>
      <c r="C9" s="41"/>
      <c r="D9" s="41"/>
      <c r="E9" s="41"/>
      <c r="F9" s="41"/>
      <c r="G9" s="41"/>
    </row>
    <row r="10" spans="1:7" ht="39" customHeight="1" x14ac:dyDescent="0.25">
      <c r="A10" s="1"/>
      <c r="B10" s="41" t="s">
        <v>9</v>
      </c>
      <c r="C10" s="41"/>
      <c r="D10" s="41"/>
      <c r="E10" s="41"/>
      <c r="F10" s="41"/>
      <c r="G10" s="41"/>
    </row>
    <row r="11" spans="1:7" ht="28.5" customHeight="1" x14ac:dyDescent="0.25">
      <c r="A11" s="1"/>
      <c r="B11" s="38" t="s">
        <v>10</v>
      </c>
      <c r="C11" s="38"/>
      <c r="D11" s="38"/>
      <c r="E11" s="38"/>
      <c r="F11" s="38"/>
      <c r="G11" s="38"/>
    </row>
    <row r="12" spans="1:7" ht="28.5" customHeight="1" x14ac:dyDescent="0.25">
      <c r="A12" s="1"/>
      <c r="B12" s="38" t="s">
        <v>11</v>
      </c>
      <c r="C12" s="38"/>
      <c r="D12" s="38"/>
      <c r="E12" s="38"/>
      <c r="F12" s="38"/>
      <c r="G12" s="38"/>
    </row>
    <row r="13" spans="1:7" ht="28.5" customHeight="1" x14ac:dyDescent="0.25">
      <c r="A13" s="15"/>
      <c r="B13" s="15" t="s">
        <v>12</v>
      </c>
      <c r="C13" s="15"/>
      <c r="D13" s="15"/>
      <c r="E13" s="15"/>
      <c r="F13" s="15"/>
      <c r="G13" s="15"/>
    </row>
    <row r="14" spans="1:7" ht="37.5" customHeight="1" x14ac:dyDescent="0.25">
      <c r="A14" s="1"/>
      <c r="B14" s="28"/>
      <c r="C14" s="35" t="s">
        <v>16</v>
      </c>
      <c r="D14" s="36" t="s">
        <v>21</v>
      </c>
      <c r="E14" s="33" t="s">
        <v>25</v>
      </c>
      <c r="F14" s="1"/>
      <c r="G14" s="1"/>
    </row>
    <row r="15" spans="1:7" ht="19.5" customHeight="1" x14ac:dyDescent="0.25">
      <c r="A15" s="1"/>
      <c r="B15" s="29" t="s">
        <v>13</v>
      </c>
      <c r="C15" s="28" t="s">
        <v>17</v>
      </c>
      <c r="D15" s="28" t="s">
        <v>22</v>
      </c>
      <c r="E15" s="28" t="s">
        <v>26</v>
      </c>
      <c r="F15" s="1"/>
      <c r="G15" s="1"/>
    </row>
    <row r="16" spans="1:7" ht="19.5" customHeight="1" x14ac:dyDescent="0.25">
      <c r="A16" s="1"/>
      <c r="B16" s="30" t="s">
        <v>14</v>
      </c>
      <c r="C16" s="28" t="s">
        <v>18</v>
      </c>
      <c r="D16" s="28" t="s">
        <v>23</v>
      </c>
      <c r="E16" s="28" t="s">
        <v>27</v>
      </c>
      <c r="F16" s="1"/>
      <c r="G16" s="1"/>
    </row>
    <row r="17" spans="1:7" ht="19.5" customHeight="1" x14ac:dyDescent="0.25">
      <c r="A17" s="1"/>
      <c r="B17" s="31" t="s">
        <v>15</v>
      </c>
      <c r="C17" s="28" t="s">
        <v>19</v>
      </c>
      <c r="D17" s="28" t="s">
        <v>24</v>
      </c>
      <c r="E17" s="28" t="s">
        <v>28</v>
      </c>
      <c r="F17" s="1"/>
      <c r="G17" s="1"/>
    </row>
  </sheetData>
  <mergeCells count="12">
    <mergeCell ref="B7:G7"/>
    <mergeCell ref="B9:G9"/>
    <mergeCell ref="B10:G10"/>
    <mergeCell ref="B11:G11"/>
    <mergeCell ref="B12:G12"/>
    <mergeCell ref="B8:G8"/>
    <mergeCell ref="B6:G6"/>
    <mergeCell ref="A1:C1"/>
    <mergeCell ref="B2:G2"/>
    <mergeCell ref="B3:G3"/>
    <mergeCell ref="B4:G4"/>
    <mergeCell ref="B5:G5"/>
  </mergeCells>
  <conditionalFormatting sqref="C14:E14">
    <cfRule type="iconSet" priority="1">
      <iconSet>
        <cfvo type="percent" val="0"/>
        <cfvo type="formula" val="&quot;Geltona&quot;"/>
        <cfvo type="formula" val="&quot;Žalia&quot;"/>
      </iconSet>
    </cfRule>
  </conditionalFormatting>
  <hyperlinks>
    <hyperlink ref="B8:G8" r:id="rId1" display="Check here for new line instructions for mobile Excel apps." xr:uid="{00000000-0004-0000-0300-000000000000}"/>
  </hyperlinks>
  <printOptions horizontalCentered="1"/>
  <pageMargins left="0.7" right="0.7" top="0.75" bottom="0.75" header="0.3" footer="0.3"/>
  <pageSetup paperSize="9" scale="97" orientation="landscape" horizontalDpi="4294967293"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H9"/>
  <sheetViews>
    <sheetView showGridLines="0" workbookViewId="0">
      <selection sqref="A1:C1"/>
    </sheetView>
  </sheetViews>
  <sheetFormatPr defaultRowHeight="12" x14ac:dyDescent="0.2"/>
  <cols>
    <col min="1" max="1" width="23.7109375" customWidth="1"/>
    <col min="2" max="2" width="17.140625" customWidth="1"/>
    <col min="3" max="3" width="34" customWidth="1"/>
    <col min="4" max="4" width="21.42578125" customWidth="1"/>
    <col min="5" max="5" width="30.42578125" customWidth="1"/>
    <col min="6" max="6" width="26.85546875" bestFit="1" customWidth="1"/>
    <col min="7" max="7" width="10.7109375" bestFit="1" customWidth="1"/>
    <col min="8" max="8" width="37.85546875" customWidth="1"/>
  </cols>
  <sheetData>
    <row r="1" spans="1:8" ht="33.75" customHeight="1" x14ac:dyDescent="0.2">
      <c r="A1" s="43" t="s">
        <v>0</v>
      </c>
      <c r="B1" s="43"/>
      <c r="C1" s="43"/>
      <c r="D1" s="2" t="s">
        <v>13</v>
      </c>
    </row>
    <row r="2" spans="1:8" ht="27" customHeight="1" x14ac:dyDescent="0.2"/>
    <row r="3" spans="1:8" ht="16.5" customHeight="1" x14ac:dyDescent="0.2">
      <c r="A3" s="5" t="s">
        <v>29</v>
      </c>
      <c r="B3" s="5" t="s">
        <v>31</v>
      </c>
      <c r="C3" s="5" t="s">
        <v>34</v>
      </c>
      <c r="D3" s="37" t="s">
        <v>37</v>
      </c>
      <c r="E3" s="37" t="s">
        <v>40</v>
      </c>
      <c r="F3" s="6" t="s">
        <v>43</v>
      </c>
      <c r="G3" s="17" t="s">
        <v>44</v>
      </c>
      <c r="H3" s="4" t="s">
        <v>47</v>
      </c>
    </row>
    <row r="4" spans="1:8" ht="60" x14ac:dyDescent="0.2">
      <c r="A4" s="7" t="s">
        <v>30</v>
      </c>
      <c r="B4" s="7" t="s">
        <v>32</v>
      </c>
      <c r="C4" s="7" t="s">
        <v>35</v>
      </c>
      <c r="D4" s="7" t="s">
        <v>38</v>
      </c>
      <c r="E4" s="7" t="s">
        <v>41</v>
      </c>
      <c r="F4" s="9">
        <f ca="1">TODAY()+8</f>
        <v>44400</v>
      </c>
      <c r="G4" s="8" t="s">
        <v>45</v>
      </c>
      <c r="H4" s="7"/>
    </row>
    <row r="5" spans="1:8" ht="72" x14ac:dyDescent="0.2">
      <c r="A5" s="7" t="s">
        <v>29</v>
      </c>
      <c r="B5" s="7" t="s">
        <v>33</v>
      </c>
      <c r="C5" s="7" t="s">
        <v>36</v>
      </c>
      <c r="D5" s="7" t="s">
        <v>39</v>
      </c>
      <c r="E5" s="7" t="s">
        <v>42</v>
      </c>
      <c r="F5" s="9">
        <f ca="1">TODAY()-3</f>
        <v>44389</v>
      </c>
      <c r="G5" s="8" t="s">
        <v>46</v>
      </c>
      <c r="H5" s="7"/>
    </row>
    <row r="6" spans="1:8" ht="72" x14ac:dyDescent="0.2">
      <c r="A6" s="7" t="s">
        <v>29</v>
      </c>
      <c r="B6" s="7" t="s">
        <v>33</v>
      </c>
      <c r="C6" s="7" t="s">
        <v>36</v>
      </c>
      <c r="D6" s="7" t="s">
        <v>39</v>
      </c>
      <c r="E6" s="7" t="s">
        <v>42</v>
      </c>
      <c r="F6" s="9">
        <f ca="1">TODAY()+-3</f>
        <v>44389</v>
      </c>
      <c r="G6" s="8" t="s">
        <v>45</v>
      </c>
      <c r="H6" s="7"/>
    </row>
    <row r="7" spans="1:8" ht="72" x14ac:dyDescent="0.2">
      <c r="A7" s="7" t="s">
        <v>29</v>
      </c>
      <c r="B7" s="7" t="s">
        <v>33</v>
      </c>
      <c r="C7" s="7" t="s">
        <v>36</v>
      </c>
      <c r="D7" s="7" t="s">
        <v>39</v>
      </c>
      <c r="E7" s="7" t="s">
        <v>42</v>
      </c>
      <c r="F7" s="9">
        <f ca="1">TODAY()+6</f>
        <v>44398</v>
      </c>
      <c r="G7" s="8" t="s">
        <v>45</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70" priority="1">
      <formula>G4="TAIP"</formula>
    </cfRule>
    <cfRule type="expression" dxfId="69" priority="3">
      <formula>AND(F4&lt;&gt;"",F4-TODAY()&gt;3,F4-TODAY()&lt;8)</formula>
    </cfRule>
    <cfRule type="expression" dxfId="68" priority="4">
      <formula>AND(F4&lt;&gt;"",F4-TODAY()&gt;7)</formula>
    </cfRule>
    <cfRule type="expression" dxfId="67" priority="6">
      <formula>AND(F4&lt;&gt;"",F4-TODAY()&lt;4)</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H9"/>
  <sheetViews>
    <sheetView showGridLines="0" workbookViewId="0">
      <selection sqref="A1:C1"/>
    </sheetView>
  </sheetViews>
  <sheetFormatPr defaultRowHeight="12" x14ac:dyDescent="0.2"/>
  <cols>
    <col min="1" max="1" width="23.7109375" customWidth="1"/>
    <col min="2" max="2" width="17.140625" customWidth="1"/>
    <col min="3" max="3" width="34" customWidth="1"/>
    <col min="4" max="4" width="21.42578125" customWidth="1"/>
    <col min="5" max="5" width="30.42578125" customWidth="1"/>
    <col min="6" max="6" width="26.85546875" bestFit="1" customWidth="1"/>
    <col min="7" max="7" width="10.7109375" bestFit="1" customWidth="1"/>
    <col min="8" max="8" width="37.85546875" customWidth="1"/>
  </cols>
  <sheetData>
    <row r="1" spans="1:8" ht="33.75" customHeight="1" x14ac:dyDescent="0.2">
      <c r="A1" s="44" t="s">
        <v>0</v>
      </c>
      <c r="B1" s="44"/>
      <c r="C1" s="44"/>
      <c r="D1" s="11" t="s">
        <v>14</v>
      </c>
    </row>
    <row r="2" spans="1:8" ht="27" customHeight="1" x14ac:dyDescent="0.2"/>
    <row r="3" spans="1:8" ht="16.5" customHeight="1" x14ac:dyDescent="0.2">
      <c r="A3" s="12" t="s">
        <v>29</v>
      </c>
      <c r="B3" s="12" t="s">
        <v>31</v>
      </c>
      <c r="C3" s="12" t="s">
        <v>34</v>
      </c>
      <c r="D3" s="37" t="s">
        <v>37</v>
      </c>
      <c r="E3" s="37" t="s">
        <v>40</v>
      </c>
      <c r="F3" s="6" t="s">
        <v>43</v>
      </c>
      <c r="G3" s="17" t="s">
        <v>44</v>
      </c>
      <c r="H3" s="4" t="s">
        <v>47</v>
      </c>
    </row>
    <row r="4" spans="1:8" ht="60" x14ac:dyDescent="0.2">
      <c r="A4" s="7" t="s">
        <v>30</v>
      </c>
      <c r="B4" s="7" t="s">
        <v>32</v>
      </c>
      <c r="C4" s="7" t="s">
        <v>48</v>
      </c>
      <c r="D4" s="7" t="s">
        <v>49</v>
      </c>
      <c r="E4" s="7" t="s">
        <v>50</v>
      </c>
      <c r="F4" s="9">
        <f ca="1">TODAY()+90</f>
        <v>44482</v>
      </c>
      <c r="G4" s="8" t="s">
        <v>45</v>
      </c>
      <c r="H4" s="7"/>
    </row>
    <row r="5" spans="1:8" ht="72" x14ac:dyDescent="0.2">
      <c r="A5" s="7" t="s">
        <v>29</v>
      </c>
      <c r="B5" s="7" t="s">
        <v>33</v>
      </c>
      <c r="C5" s="7" t="s">
        <v>36</v>
      </c>
      <c r="D5" s="7" t="s">
        <v>39</v>
      </c>
      <c r="E5" s="7" t="s">
        <v>42</v>
      </c>
      <c r="F5" s="9">
        <f ca="1">TODAY()-3</f>
        <v>44389</v>
      </c>
      <c r="G5" s="8" t="s">
        <v>46</v>
      </c>
      <c r="H5" s="7"/>
    </row>
    <row r="6" spans="1:8" ht="72" x14ac:dyDescent="0.2">
      <c r="A6" s="7" t="s">
        <v>29</v>
      </c>
      <c r="B6" s="7" t="s">
        <v>33</v>
      </c>
      <c r="C6" s="7" t="s">
        <v>36</v>
      </c>
      <c r="D6" s="7" t="s">
        <v>39</v>
      </c>
      <c r="E6" s="7" t="s">
        <v>42</v>
      </c>
      <c r="F6" s="9">
        <f ca="1">TODAY()+-3</f>
        <v>44389</v>
      </c>
      <c r="G6" s="8" t="s">
        <v>45</v>
      </c>
      <c r="H6" s="7"/>
    </row>
    <row r="7" spans="1:8" ht="72" x14ac:dyDescent="0.2">
      <c r="A7" s="7" t="s">
        <v>29</v>
      </c>
      <c r="B7" s="7" t="s">
        <v>33</v>
      </c>
      <c r="C7" s="7" t="s">
        <v>36</v>
      </c>
      <c r="D7" s="7" t="s">
        <v>39</v>
      </c>
      <c r="E7" s="7" t="s">
        <v>42</v>
      </c>
      <c r="F7" s="9">
        <f ca="1">TODAY()+40</f>
        <v>44432</v>
      </c>
      <c r="G7" s="8" t="s">
        <v>45</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58" priority="1">
      <formula>G4="TAIP"</formula>
    </cfRule>
    <cfRule type="expression" dxfId="57" priority="3">
      <formula>AND(F4&lt;&gt;"",F4-TODAY()&gt;7,F4-TODAY()&lt;46)</formula>
    </cfRule>
    <cfRule type="expression" dxfId="56" priority="4">
      <formula>AND(F4&lt;&gt;"",F4-TODAY()&gt;45)</formula>
    </cfRule>
    <cfRule type="expression" dxfId="55" priority="5">
      <formula>AND(F4&lt;&gt;"",F4-TODAY()&lt;8)</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H9"/>
  <sheetViews>
    <sheetView showGridLines="0" workbookViewId="0">
      <selection sqref="A1:C1"/>
    </sheetView>
  </sheetViews>
  <sheetFormatPr defaultRowHeight="12" x14ac:dyDescent="0.2"/>
  <cols>
    <col min="1" max="1" width="23.7109375" customWidth="1"/>
    <col min="2" max="2" width="17.140625" customWidth="1"/>
    <col min="3" max="3" width="34" customWidth="1"/>
    <col min="4" max="4" width="21.42578125" customWidth="1"/>
    <col min="5" max="5" width="30.42578125" customWidth="1"/>
    <col min="6" max="6" width="26.85546875" bestFit="1" customWidth="1"/>
    <col min="7" max="7" width="10.7109375" bestFit="1" customWidth="1"/>
    <col min="8" max="8" width="37.85546875" customWidth="1"/>
  </cols>
  <sheetData>
    <row r="1" spans="1:8" ht="33.75" customHeight="1" x14ac:dyDescent="0.2">
      <c r="A1" s="45" t="s">
        <v>0</v>
      </c>
      <c r="B1" s="45"/>
      <c r="C1" s="45"/>
      <c r="D1" s="13" t="s">
        <v>15</v>
      </c>
    </row>
    <row r="2" spans="1:8" ht="27" customHeight="1" x14ac:dyDescent="0.2"/>
    <row r="3" spans="1:8" ht="16.5" customHeight="1" x14ac:dyDescent="0.2">
      <c r="A3" s="14" t="s">
        <v>29</v>
      </c>
      <c r="B3" s="14" t="s">
        <v>31</v>
      </c>
      <c r="C3" s="14" t="s">
        <v>34</v>
      </c>
      <c r="D3" s="37" t="s">
        <v>37</v>
      </c>
      <c r="E3" s="37" t="s">
        <v>40</v>
      </c>
      <c r="F3" s="6" t="s">
        <v>43</v>
      </c>
      <c r="G3" s="17" t="s">
        <v>44</v>
      </c>
      <c r="H3" s="4" t="s">
        <v>47</v>
      </c>
    </row>
    <row r="4" spans="1:8" ht="60" x14ac:dyDescent="0.2">
      <c r="A4" s="7" t="s">
        <v>30</v>
      </c>
      <c r="B4" s="7" t="s">
        <v>51</v>
      </c>
      <c r="C4" s="7" t="s">
        <v>52</v>
      </c>
      <c r="D4" s="7" t="s">
        <v>53</v>
      </c>
      <c r="E4" s="7" t="s">
        <v>54</v>
      </c>
      <c r="F4" s="9">
        <f ca="1">TODAY()+89</f>
        <v>44481</v>
      </c>
      <c r="G4" s="8" t="s">
        <v>45</v>
      </c>
      <c r="H4" s="7"/>
    </row>
    <row r="5" spans="1:8" ht="72" x14ac:dyDescent="0.2">
      <c r="A5" s="7" t="s">
        <v>29</v>
      </c>
      <c r="B5" s="7" t="s">
        <v>33</v>
      </c>
      <c r="C5" s="7" t="s">
        <v>36</v>
      </c>
      <c r="D5" s="7" t="s">
        <v>39</v>
      </c>
      <c r="E5" s="7" t="s">
        <v>42</v>
      </c>
      <c r="F5" s="9">
        <f ca="1">TODAY()-3</f>
        <v>44389</v>
      </c>
      <c r="G5" s="8" t="s">
        <v>46</v>
      </c>
      <c r="H5" s="7"/>
    </row>
    <row r="6" spans="1:8" ht="72" x14ac:dyDescent="0.2">
      <c r="A6" s="7" t="s">
        <v>29</v>
      </c>
      <c r="B6" s="7" t="s">
        <v>33</v>
      </c>
      <c r="C6" s="7" t="s">
        <v>36</v>
      </c>
      <c r="D6" s="7" t="s">
        <v>39</v>
      </c>
      <c r="E6" s="7" t="s">
        <v>42</v>
      </c>
      <c r="F6" s="9">
        <f ca="1">TODAY()+-3</f>
        <v>44389</v>
      </c>
      <c r="G6" s="8" t="s">
        <v>45</v>
      </c>
      <c r="H6" s="7"/>
    </row>
    <row r="7" spans="1:8" ht="72" x14ac:dyDescent="0.2">
      <c r="A7" s="7" t="s">
        <v>29</v>
      </c>
      <c r="B7" s="7" t="s">
        <v>33</v>
      </c>
      <c r="C7" s="7" t="s">
        <v>36</v>
      </c>
      <c r="D7" s="7" t="s">
        <v>39</v>
      </c>
      <c r="E7" s="7" t="s">
        <v>42</v>
      </c>
      <c r="F7" s="9">
        <f ca="1">TODAY()+30</f>
        <v>44422</v>
      </c>
      <c r="G7" s="8" t="s">
        <v>45</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46" priority="1">
      <formula>G4="TAIP"</formula>
    </cfRule>
    <cfRule type="expression" dxfId="45" priority="2">
      <formula>AND(F4&lt;&gt;"",F4-TODAY()&gt;14,F4-TODAY()&lt;60)</formula>
    </cfRule>
    <cfRule type="expression" dxfId="44" priority="3">
      <formula>AND(F4&lt;&gt;"",F4-TODAY()&gt;59)</formula>
    </cfRule>
    <cfRule type="expression" dxfId="43" priority="4">
      <formula>AND(F4&lt;&gt;"",F4-TODAY()&lt;15)</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F20"/>
  <sheetViews>
    <sheetView showGridLines="0" workbookViewId="0">
      <selection sqref="A1:C1"/>
    </sheetView>
  </sheetViews>
  <sheetFormatPr defaultColWidth="9.140625" defaultRowHeight="25.5" customHeight="1" x14ac:dyDescent="0.2"/>
  <cols>
    <col min="1" max="1" width="41.7109375" style="22" customWidth="1"/>
    <col min="2" max="2" width="15.28515625" style="22" customWidth="1"/>
    <col min="3" max="3" width="45" style="22" customWidth="1"/>
    <col min="4" max="4" width="19.7109375" style="22" customWidth="1"/>
    <col min="5" max="5" width="1" style="22" customWidth="1"/>
    <col min="6" max="6" width="24.28515625" style="22" customWidth="1"/>
    <col min="7" max="16384" width="9.140625" style="22"/>
  </cols>
  <sheetData>
    <row r="1" spans="1:6" ht="33.75" customHeight="1" x14ac:dyDescent="0.2">
      <c r="A1" s="50" t="s">
        <v>55</v>
      </c>
      <c r="B1" s="50"/>
      <c r="C1" s="50"/>
      <c r="D1" s="50"/>
    </row>
    <row r="2" spans="1:6" ht="38.25" customHeight="1" x14ac:dyDescent="0.25">
      <c r="A2" s="18" t="s">
        <v>20</v>
      </c>
      <c r="B2" s="15"/>
      <c r="C2" s="15"/>
      <c r="D2" s="15"/>
    </row>
    <row r="3" spans="1:6" ht="54.75" customHeight="1" x14ac:dyDescent="0.25">
      <c r="A3" s="41" t="s">
        <v>56</v>
      </c>
      <c r="B3" s="41"/>
      <c r="C3" s="41"/>
      <c r="D3" s="41"/>
      <c r="E3" s="23"/>
      <c r="F3" s="23"/>
    </row>
    <row r="4" spans="1:6" ht="24" customHeight="1" x14ac:dyDescent="0.25">
      <c r="A4" s="15"/>
      <c r="B4" s="15"/>
      <c r="C4" s="15"/>
      <c r="D4" s="15"/>
    </row>
    <row r="5" spans="1:6" ht="24" customHeight="1" x14ac:dyDescent="0.2">
      <c r="A5" s="46" t="s">
        <v>57</v>
      </c>
      <c r="B5" s="46"/>
      <c r="C5" s="46"/>
      <c r="D5" s="46"/>
    </row>
    <row r="6" spans="1:6" ht="21" customHeight="1" x14ac:dyDescent="0.2">
      <c r="A6" s="22" t="s">
        <v>58</v>
      </c>
    </row>
    <row r="7" spans="1:6" ht="21" customHeight="1" x14ac:dyDescent="0.2">
      <c r="A7" s="22" t="s">
        <v>59</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9" t="s">
        <v>60</v>
      </c>
      <c r="B14" s="20" t="s">
        <v>63</v>
      </c>
      <c r="C14" s="32" t="s">
        <v>64</v>
      </c>
      <c r="D14" s="21" t="s">
        <v>65</v>
      </c>
      <c r="F14" s="23"/>
    </row>
    <row r="15" spans="1:6" ht="25.5" customHeight="1" x14ac:dyDescent="0.2">
      <c r="A15" s="24">
        <v>20</v>
      </c>
      <c r="B15" s="25">
        <f ca="1">TODAY()</f>
        <v>44392</v>
      </c>
      <c r="C15" s="24">
        <v>12</v>
      </c>
      <c r="D15" s="26">
        <f>IF(tblGoals[[#This Row],[Ketvirčio kontaktų įgijimo tikslas]]&gt;0,tblGoals[[#This Row],[Faktiniai per ketvirtį įgyti kontaktai]]/tblGoals[[#This Row],[Ketvirčio kontaktų įgijimo tikslas]],"")</f>
        <v>0.6</v>
      </c>
      <c r="F15" s="47" t="s">
        <v>66</v>
      </c>
    </row>
    <row r="16" spans="1:6" ht="25.5" customHeight="1" x14ac:dyDescent="0.2">
      <c r="A16" s="24"/>
      <c r="B16" s="25"/>
      <c r="C16" s="24"/>
      <c r="D16" s="26" t="str">
        <f>IF(tblGoals[[#This Row],[Ketvirčio kontaktų įgijimo tikslas]]&gt;0,tblGoals[[#This Row],[Faktiniai per ketvirtį įgyti kontaktai]]/tblGoals[[#This Row],[Ketvirčio kontaktų įgijimo tikslas]],"")</f>
        <v/>
      </c>
      <c r="F16" s="48"/>
    </row>
    <row r="17" spans="1:6" ht="25.5" customHeight="1" x14ac:dyDescent="0.2">
      <c r="A17" s="24"/>
      <c r="B17" s="25"/>
      <c r="C17" s="24"/>
      <c r="D17" s="26" t="str">
        <f>IF(tblGoals[[#This Row],[Ketvirčio kontaktų įgijimo tikslas]]&gt;0,tblGoals[[#This Row],[Faktiniai per ketvirtį įgyti kontaktai]]/tblGoals[[#This Row],[Ketvirčio kontaktų įgijimo tikslas]],"")</f>
        <v/>
      </c>
      <c r="F17" s="48"/>
    </row>
    <row r="18" spans="1:6" ht="25.5" customHeight="1" thickBot="1" x14ac:dyDescent="0.25">
      <c r="F18" s="49"/>
    </row>
    <row r="19" spans="1:6" ht="25.5" customHeight="1" x14ac:dyDescent="0.2">
      <c r="A19" s="46" t="s">
        <v>61</v>
      </c>
      <c r="B19" s="46"/>
      <c r="C19" s="46"/>
      <c r="D19" s="46"/>
    </row>
    <row r="20" spans="1:6" ht="25.5" customHeight="1" x14ac:dyDescent="0.2">
      <c r="A20" s="22" t="s">
        <v>62</v>
      </c>
    </row>
  </sheetData>
  <mergeCells count="5">
    <mergeCell ref="A5:D5"/>
    <mergeCell ref="A19:D19"/>
    <mergeCell ref="F15:F18"/>
    <mergeCell ref="A3:D3"/>
    <mergeCell ref="A1:D1"/>
  </mergeCells>
  <conditionalFormatting sqref="D15:D17">
    <cfRule type="expression" dxfId="34" priority="1">
      <formula>AND(D15&gt;0,D15&lt;25%)</formula>
    </cfRule>
    <cfRule type="expression" dxfId="33" priority="2">
      <formula>AND(D15&gt;25%,D15&lt;51%)</formula>
    </cfRule>
    <cfRule type="expression" dxfId="32" priority="3">
      <formula>AND(D15&gt;50%,D15&lt;76%)</formula>
    </cfRule>
    <cfRule type="expression" dxfId="31"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F20"/>
  <sheetViews>
    <sheetView showGridLines="0" workbookViewId="0">
      <selection sqref="A1:D1"/>
    </sheetView>
  </sheetViews>
  <sheetFormatPr defaultColWidth="9.140625" defaultRowHeight="25.5" customHeight="1" x14ac:dyDescent="0.2"/>
  <cols>
    <col min="1" max="1" width="41.7109375" style="22" customWidth="1"/>
    <col min="2" max="2" width="15.28515625" style="22" customWidth="1"/>
    <col min="3" max="3" width="45" style="22" customWidth="1"/>
    <col min="4" max="4" width="19.7109375" style="22" customWidth="1"/>
    <col min="5" max="5" width="1" style="22" customWidth="1"/>
    <col min="6" max="6" width="24.28515625" style="22" customWidth="1"/>
    <col min="7" max="16384" width="9.140625" style="22"/>
  </cols>
  <sheetData>
    <row r="1" spans="1:6" ht="33.75" customHeight="1" x14ac:dyDescent="0.2">
      <c r="A1" s="50" t="s">
        <v>55</v>
      </c>
      <c r="B1" s="50"/>
      <c r="C1" s="50"/>
      <c r="D1" s="50"/>
    </row>
    <row r="2" spans="1:6" ht="38.25" customHeight="1" x14ac:dyDescent="0.25">
      <c r="A2" s="18" t="s">
        <v>20</v>
      </c>
      <c r="B2" s="27"/>
      <c r="C2" s="27"/>
      <c r="D2" s="27"/>
    </row>
    <row r="3" spans="1:6" ht="54.75" customHeight="1" x14ac:dyDescent="0.25">
      <c r="A3" s="41" t="s">
        <v>56</v>
      </c>
      <c r="B3" s="41"/>
      <c r="C3" s="41"/>
      <c r="D3" s="41"/>
      <c r="E3" s="23"/>
      <c r="F3" s="23"/>
    </row>
    <row r="4" spans="1:6" ht="24" customHeight="1" x14ac:dyDescent="0.25">
      <c r="A4" s="27"/>
      <c r="B4" s="27"/>
      <c r="C4" s="27"/>
      <c r="D4" s="27"/>
    </row>
    <row r="5" spans="1:6" ht="24" customHeight="1" x14ac:dyDescent="0.2">
      <c r="A5" s="46" t="s">
        <v>57</v>
      </c>
      <c r="B5" s="46"/>
      <c r="C5" s="46"/>
      <c r="D5" s="46"/>
    </row>
    <row r="6" spans="1:6" ht="21" customHeight="1" x14ac:dyDescent="0.2">
      <c r="A6" s="22" t="s">
        <v>58</v>
      </c>
    </row>
    <row r="7" spans="1:6" ht="21" customHeight="1" x14ac:dyDescent="0.2">
      <c r="A7" s="22" t="s">
        <v>59</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9" t="s">
        <v>60</v>
      </c>
      <c r="B14" s="20" t="s">
        <v>63</v>
      </c>
      <c r="C14" s="32" t="s">
        <v>64</v>
      </c>
      <c r="D14" s="21" t="s">
        <v>65</v>
      </c>
      <c r="F14" s="23"/>
    </row>
    <row r="15" spans="1:6" ht="25.5" customHeight="1" x14ac:dyDescent="0.2">
      <c r="A15" s="24">
        <v>20</v>
      </c>
      <c r="B15" s="25">
        <f ca="1">TODAY()</f>
        <v>44392</v>
      </c>
      <c r="C15" s="24">
        <v>12</v>
      </c>
      <c r="D15" s="26">
        <f>IF(tblGoals3[[#This Row],[Ketvirčio kontaktų įgijimo tikslas]]&gt;0,tblGoals3[[#This Row],[Faktiniai per ketvirtį įgyti kontaktai]]/tblGoals3[[#This Row],[Ketvirčio kontaktų įgijimo tikslas]],"")</f>
        <v>0.6</v>
      </c>
      <c r="F15" s="47" t="s">
        <v>66</v>
      </c>
    </row>
    <row r="16" spans="1:6" ht="25.5" customHeight="1" x14ac:dyDescent="0.2">
      <c r="A16" s="24"/>
      <c r="B16" s="25"/>
      <c r="C16" s="24"/>
      <c r="D16" s="26" t="str">
        <f>IF(tblGoals3[[#This Row],[Ketvirčio kontaktų įgijimo tikslas]]&gt;0,tblGoals3[[#This Row],[Faktiniai per ketvirtį įgyti kontaktai]]/tblGoals3[[#This Row],[Ketvirčio kontaktų įgijimo tikslas]],"")</f>
        <v/>
      </c>
      <c r="F16" s="48"/>
    </row>
    <row r="17" spans="1:6" ht="25.5" customHeight="1" x14ac:dyDescent="0.2">
      <c r="A17" s="24"/>
      <c r="B17" s="25"/>
      <c r="C17" s="24"/>
      <c r="D17" s="26" t="str">
        <f>IF(tblGoals3[[#This Row],[Ketvirčio kontaktų įgijimo tikslas]]&gt;0,tblGoals3[[#This Row],[Faktiniai per ketvirtį įgyti kontaktai]]/tblGoals3[[#This Row],[Ketvirčio kontaktų įgijimo tikslas]],"")</f>
        <v/>
      </c>
      <c r="F17" s="48"/>
    </row>
    <row r="18" spans="1:6" ht="25.5" customHeight="1" thickBot="1" x14ac:dyDescent="0.25">
      <c r="F18" s="49"/>
    </row>
    <row r="19" spans="1:6" ht="25.5" customHeight="1" x14ac:dyDescent="0.2">
      <c r="A19" s="46" t="s">
        <v>61</v>
      </c>
      <c r="B19" s="46"/>
      <c r="C19" s="46"/>
      <c r="D19" s="46"/>
    </row>
    <row r="20" spans="1:6" ht="25.5" customHeight="1" x14ac:dyDescent="0.2">
      <c r="A20" s="22" t="s">
        <v>62</v>
      </c>
    </row>
  </sheetData>
  <mergeCells count="5">
    <mergeCell ref="A1:D1"/>
    <mergeCell ref="A3:D3"/>
    <mergeCell ref="A5:D5"/>
    <mergeCell ref="F15:F18"/>
    <mergeCell ref="A19:D19"/>
  </mergeCells>
  <conditionalFormatting sqref="D15:D17">
    <cfRule type="expression" dxfId="28" priority="1">
      <formula>AND(D15&gt;0,D15&lt;25%)</formula>
    </cfRule>
    <cfRule type="expression" dxfId="27" priority="2">
      <formula>AND(D15&gt;25%,D15&lt;51%)</formula>
    </cfRule>
    <cfRule type="expression" dxfId="26" priority="3">
      <formula>AND(D15&gt;50%,D15&lt;76%)</formula>
    </cfRule>
    <cfRule type="expression" dxfId="25"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A1:F20"/>
  <sheetViews>
    <sheetView showGridLines="0" workbookViewId="0">
      <selection sqref="A1:D1"/>
    </sheetView>
  </sheetViews>
  <sheetFormatPr defaultColWidth="9.140625" defaultRowHeight="25.5" customHeight="1" x14ac:dyDescent="0.2"/>
  <cols>
    <col min="1" max="1" width="41.7109375" style="22" customWidth="1"/>
    <col min="2" max="2" width="15.28515625" style="22" customWidth="1"/>
    <col min="3" max="3" width="45" style="22" customWidth="1"/>
    <col min="4" max="4" width="19.7109375" style="22" customWidth="1"/>
    <col min="5" max="5" width="1" style="22" customWidth="1"/>
    <col min="6" max="6" width="24.28515625" style="22" customWidth="1"/>
    <col min="7" max="16384" width="9.140625" style="22"/>
  </cols>
  <sheetData>
    <row r="1" spans="1:6" ht="33.75" customHeight="1" x14ac:dyDescent="0.2">
      <c r="A1" s="50" t="s">
        <v>55</v>
      </c>
      <c r="B1" s="50"/>
      <c r="C1" s="50"/>
      <c r="D1" s="50"/>
    </row>
    <row r="2" spans="1:6" ht="38.25" customHeight="1" x14ac:dyDescent="0.25">
      <c r="A2" s="18" t="s">
        <v>20</v>
      </c>
      <c r="B2" s="27"/>
      <c r="C2" s="27"/>
      <c r="D2" s="27"/>
    </row>
    <row r="3" spans="1:6" ht="54.75" customHeight="1" x14ac:dyDescent="0.25">
      <c r="A3" s="41" t="s">
        <v>56</v>
      </c>
      <c r="B3" s="41"/>
      <c r="C3" s="41"/>
      <c r="D3" s="41"/>
      <c r="E3" s="23"/>
      <c r="F3" s="23"/>
    </row>
    <row r="4" spans="1:6" ht="24" customHeight="1" x14ac:dyDescent="0.25">
      <c r="A4" s="27"/>
      <c r="B4" s="27"/>
      <c r="C4" s="27"/>
      <c r="D4" s="27"/>
    </row>
    <row r="5" spans="1:6" ht="24" customHeight="1" x14ac:dyDescent="0.2">
      <c r="A5" s="46" t="s">
        <v>57</v>
      </c>
      <c r="B5" s="46"/>
      <c r="C5" s="46"/>
      <c r="D5" s="46"/>
    </row>
    <row r="6" spans="1:6" ht="21" customHeight="1" x14ac:dyDescent="0.2">
      <c r="A6" s="22" t="s">
        <v>58</v>
      </c>
    </row>
    <row r="7" spans="1:6" ht="21" customHeight="1" x14ac:dyDescent="0.2">
      <c r="A7" s="22" t="s">
        <v>59</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9" t="s">
        <v>60</v>
      </c>
      <c r="B14" s="20" t="s">
        <v>63</v>
      </c>
      <c r="C14" s="32" t="s">
        <v>64</v>
      </c>
      <c r="D14" s="21" t="s">
        <v>65</v>
      </c>
      <c r="F14" s="23"/>
    </row>
    <row r="15" spans="1:6" ht="25.5" customHeight="1" x14ac:dyDescent="0.2">
      <c r="A15" s="24">
        <v>20</v>
      </c>
      <c r="B15" s="25">
        <f ca="1">TODAY()</f>
        <v>44392</v>
      </c>
      <c r="C15" s="24">
        <v>12</v>
      </c>
      <c r="D15" s="26">
        <f>IF(tblGoals34[[#This Row],[Ketvirčio kontaktų įgijimo tikslas]]&gt;0,tblGoals34[[#This Row],[Faktiniai per ketvirtį įgyti kontaktai]]/tblGoals34[[#This Row],[Ketvirčio kontaktų įgijimo tikslas]],"")</f>
        <v>0.6</v>
      </c>
      <c r="F15" s="47" t="s">
        <v>66</v>
      </c>
    </row>
    <row r="16" spans="1:6" ht="25.5" customHeight="1" x14ac:dyDescent="0.2">
      <c r="A16" s="24"/>
      <c r="B16" s="25"/>
      <c r="C16" s="24"/>
      <c r="D16" s="26" t="str">
        <f>IF(tblGoals34[[#This Row],[Ketvirčio kontaktų įgijimo tikslas]]&gt;0,tblGoals34[[#This Row],[Faktiniai per ketvirtį įgyti kontaktai]]/tblGoals34[[#This Row],[Ketvirčio kontaktų įgijimo tikslas]],"")</f>
        <v/>
      </c>
      <c r="F16" s="48"/>
    </row>
    <row r="17" spans="1:6" ht="25.5" customHeight="1" x14ac:dyDescent="0.2">
      <c r="A17" s="24"/>
      <c r="B17" s="25"/>
      <c r="C17" s="24"/>
      <c r="D17" s="26" t="str">
        <f>IF(tblGoals34[[#This Row],[Ketvirčio kontaktų įgijimo tikslas]]&gt;0,tblGoals34[[#This Row],[Faktiniai per ketvirtį įgyti kontaktai]]/tblGoals34[[#This Row],[Ketvirčio kontaktų įgijimo tikslas]],"")</f>
        <v/>
      </c>
      <c r="F17" s="48"/>
    </row>
    <row r="18" spans="1:6" ht="25.5" customHeight="1" thickBot="1" x14ac:dyDescent="0.25">
      <c r="F18" s="49"/>
    </row>
    <row r="19" spans="1:6" ht="25.5" customHeight="1" x14ac:dyDescent="0.2">
      <c r="A19" s="46" t="s">
        <v>61</v>
      </c>
      <c r="B19" s="46"/>
      <c r="C19" s="46"/>
      <c r="D19" s="46"/>
    </row>
    <row r="20" spans="1:6" ht="25.5" customHeight="1" x14ac:dyDescent="0.2">
      <c r="A20" s="22" t="s">
        <v>62</v>
      </c>
    </row>
  </sheetData>
  <mergeCells count="5">
    <mergeCell ref="A1:D1"/>
    <mergeCell ref="A3:D3"/>
    <mergeCell ref="A5:D5"/>
    <mergeCell ref="F15:F18"/>
    <mergeCell ref="A19:D19"/>
  </mergeCells>
  <conditionalFormatting sqref="D15:D17">
    <cfRule type="expression" dxfId="22" priority="1">
      <formula>AND(D15&gt;0,D15&lt;25%)</formula>
    </cfRule>
    <cfRule type="expression" dxfId="21" priority="2">
      <formula>AND(D15&gt;25%,D15&lt;51%)</formula>
    </cfRule>
    <cfRule type="expression" dxfId="20" priority="3">
      <formula>AND(D15&gt;50%,D15&lt;76%)</formula>
    </cfRule>
    <cfRule type="expression" dxfId="19"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G20"/>
  <sheetViews>
    <sheetView showGridLines="0" workbookViewId="0">
      <selection sqref="A1:D1"/>
    </sheetView>
  </sheetViews>
  <sheetFormatPr defaultColWidth="9.140625" defaultRowHeight="25.5" customHeight="1" x14ac:dyDescent="0.2"/>
  <cols>
    <col min="1" max="1" width="41.7109375" style="22" customWidth="1"/>
    <col min="2" max="2" width="15.28515625" style="22" customWidth="1"/>
    <col min="3" max="3" width="45" style="22" customWidth="1"/>
    <col min="4" max="4" width="19.7109375" style="22" customWidth="1"/>
    <col min="5" max="5" width="1" style="22" customWidth="1"/>
    <col min="6" max="6" width="24.28515625" style="22" customWidth="1"/>
    <col min="7" max="7" width="19.5703125" style="22" customWidth="1"/>
    <col min="8" max="8" width="10.140625" style="22" customWidth="1"/>
    <col min="9" max="9" width="36.7109375" style="22" customWidth="1"/>
    <col min="10" max="16384" width="9.140625" style="22"/>
  </cols>
  <sheetData>
    <row r="1" spans="1:7" ht="33.75" customHeight="1" x14ac:dyDescent="0.2">
      <c r="A1" s="50" t="s">
        <v>55</v>
      </c>
      <c r="B1" s="50"/>
      <c r="C1" s="50"/>
      <c r="D1" s="50"/>
    </row>
    <row r="2" spans="1:7" ht="38.25" customHeight="1" x14ac:dyDescent="0.25">
      <c r="A2" s="18" t="s">
        <v>20</v>
      </c>
      <c r="B2" s="27"/>
      <c r="C2" s="27"/>
      <c r="D2" s="27"/>
    </row>
    <row r="3" spans="1:7" ht="54.75" customHeight="1" x14ac:dyDescent="0.25">
      <c r="A3" s="41" t="s">
        <v>56</v>
      </c>
      <c r="B3" s="41"/>
      <c r="C3" s="41"/>
      <c r="D3" s="41"/>
      <c r="E3" s="23"/>
      <c r="F3" s="23"/>
      <c r="G3" s="23"/>
    </row>
    <row r="4" spans="1:7" ht="24" customHeight="1" x14ac:dyDescent="0.25">
      <c r="A4" s="27"/>
      <c r="B4" s="27"/>
      <c r="C4" s="27"/>
      <c r="D4" s="27"/>
    </row>
    <row r="5" spans="1:7" ht="24" customHeight="1" x14ac:dyDescent="0.2">
      <c r="A5" s="46" t="s">
        <v>57</v>
      </c>
      <c r="B5" s="46"/>
      <c r="C5" s="46"/>
      <c r="D5" s="46"/>
    </row>
    <row r="6" spans="1:7" ht="21" customHeight="1" x14ac:dyDescent="0.2">
      <c r="A6" s="22" t="s">
        <v>58</v>
      </c>
    </row>
    <row r="7" spans="1:7" ht="21" customHeight="1" x14ac:dyDescent="0.2">
      <c r="A7" s="22" t="s">
        <v>59</v>
      </c>
    </row>
    <row r="8" spans="1:7" ht="21" customHeight="1" x14ac:dyDescent="0.2"/>
    <row r="9" spans="1:7" ht="21" customHeight="1" x14ac:dyDescent="0.2"/>
    <row r="10" spans="1:7" ht="21" customHeight="1" x14ac:dyDescent="0.2"/>
    <row r="11" spans="1:7" ht="21" customHeight="1" x14ac:dyDescent="0.2"/>
    <row r="12" spans="1:7" ht="21" customHeight="1" x14ac:dyDescent="0.2"/>
    <row r="13" spans="1:7" ht="21" customHeight="1" x14ac:dyDescent="0.2"/>
    <row r="14" spans="1:7" ht="25.5" customHeight="1" thickBot="1" x14ac:dyDescent="0.4">
      <c r="A14" s="19" t="s">
        <v>60</v>
      </c>
      <c r="B14" s="20" t="s">
        <v>63</v>
      </c>
      <c r="C14" s="32" t="s">
        <v>64</v>
      </c>
      <c r="D14" s="21" t="s">
        <v>65</v>
      </c>
      <c r="F14" s="23"/>
    </row>
    <row r="15" spans="1:7" ht="25.5" customHeight="1" x14ac:dyDescent="0.2">
      <c r="A15" s="24">
        <v>20</v>
      </c>
      <c r="B15" s="25">
        <f ca="1">TODAY()</f>
        <v>44392</v>
      </c>
      <c r="C15" s="24">
        <v>12</v>
      </c>
      <c r="D15" s="26">
        <f>IF(tblGoals348[[#This Row],[Ketvirčio kontaktų įgijimo tikslas]]&gt;0,tblGoals348[[#This Row],[Faktiniai per ketvirtį įgyti kontaktai]]/tblGoals348[[#This Row],[Ketvirčio kontaktų įgijimo tikslas]],"")</f>
        <v>0.6</v>
      </c>
      <c r="F15" s="47" t="s">
        <v>66</v>
      </c>
    </row>
    <row r="16" spans="1:7" ht="25.5" customHeight="1" x14ac:dyDescent="0.2">
      <c r="A16" s="24"/>
      <c r="B16" s="25"/>
      <c r="C16" s="24"/>
      <c r="D16" s="26" t="str">
        <f>IF(tblGoals348[[#This Row],[Ketvirčio kontaktų įgijimo tikslas]]&gt;0,tblGoals348[[#This Row],[Faktiniai per ketvirtį įgyti kontaktai]]/tblGoals348[[#This Row],[Ketvirčio kontaktų įgijimo tikslas]],"")</f>
        <v/>
      </c>
      <c r="F16" s="48"/>
    </row>
    <row r="17" spans="1:6" ht="25.5" customHeight="1" x14ac:dyDescent="0.2">
      <c r="A17" s="24"/>
      <c r="B17" s="25"/>
      <c r="C17" s="24"/>
      <c r="D17" s="26" t="str">
        <f>IF(tblGoals348[[#This Row],[Ketvirčio kontaktų įgijimo tikslas]]&gt;0,tblGoals348[[#This Row],[Faktiniai per ketvirtį įgyti kontaktai]]/tblGoals348[[#This Row],[Ketvirčio kontaktų įgijimo tikslas]],"")</f>
        <v/>
      </c>
      <c r="F17" s="48"/>
    </row>
    <row r="18" spans="1:6" ht="25.5" customHeight="1" thickBot="1" x14ac:dyDescent="0.25">
      <c r="F18" s="49"/>
    </row>
    <row r="19" spans="1:6" ht="25.5" customHeight="1" x14ac:dyDescent="0.2">
      <c r="A19" s="46" t="s">
        <v>61</v>
      </c>
      <c r="B19" s="46"/>
      <c r="C19" s="46"/>
      <c r="D19" s="46"/>
    </row>
    <row r="20" spans="1:6" ht="25.5" customHeight="1" x14ac:dyDescent="0.2">
      <c r="A20" s="22" t="s">
        <v>62</v>
      </c>
    </row>
  </sheetData>
  <mergeCells count="5">
    <mergeCell ref="A1:D1"/>
    <mergeCell ref="A3:D3"/>
    <mergeCell ref="A5:D5"/>
    <mergeCell ref="F15:F18"/>
    <mergeCell ref="A19:D19"/>
  </mergeCells>
  <conditionalFormatting sqref="DC15:DC17">
    <cfRule type="iconSet" priority="5">
      <iconSet iconSet="4TrafficLights">
        <cfvo type="percent" val="0"/>
        <cfvo type="percent" val="26"/>
        <cfvo type="percent" val="51"/>
        <cfvo type="percent" val="76"/>
      </iconSet>
    </cfRule>
  </conditionalFormatting>
  <conditionalFormatting sqref="D15:D17">
    <cfRule type="expression" dxfId="16" priority="1">
      <formula>AND(D15&gt;0,D15&lt;25%)</formula>
    </cfRule>
    <cfRule type="expression" dxfId="15" priority="2">
      <formula>AND(D15&gt;25%,D15&lt;51%)</formula>
    </cfRule>
    <cfRule type="expression" dxfId="14" priority="3">
      <formula>AND(D15&gt;50%,D15&lt;76%)</formula>
    </cfRule>
    <cfRule type="expression" dxfId="13"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23.xml><?xml version="1.0" encoding="utf-8"?>
<?mso-contentType ?>
<FormTemplates xmlns="http://schemas.microsoft.com/sharepoint/v3/contenttype/forms">
  <Display>DocumentLibraryForm</Display>
  <Edit>DocumentLibraryForm</Edit>
  <New>DocumentLibraryForm</New>
</FormTemplates>
</file>

<file path=customXml/item3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1.xml><?xml version="1.0" encoding="utf-8"?>
<ds:datastoreItem xmlns:ds="http://schemas.openxmlformats.org/officeDocument/2006/customXml" ds:itemID="{27B3FFEB-A93C-4DB0-9D70-3CF4A9451BA5}">
  <ds:schemaRefs>
    <ds:schemaRef ds:uri="http://schemas.microsoft.com/office/2006/metadata/properties"/>
    <ds:schemaRef ds:uri="http://schemas.microsoft.com/office/infopath/2007/PartnerControls"/>
    <ds:schemaRef ds:uri="71af3243-3dd4-4a8d-8c0d-dd76da1f02a5"/>
  </ds:schemaRefs>
</ds:datastoreItem>
</file>

<file path=customXml/itemProps23.xml><?xml version="1.0" encoding="utf-8"?>
<ds:datastoreItem xmlns:ds="http://schemas.openxmlformats.org/officeDocument/2006/customXml" ds:itemID="{C38CE680-CFD0-4ADC-BABA-6E70E2DF4FF2}">
  <ds:schemaRefs>
    <ds:schemaRef ds:uri="http://schemas.microsoft.com/sharepoint/v3/contenttype/forms"/>
  </ds:schemaRefs>
</ds:datastoreItem>
</file>

<file path=customXml/itemProps32.xml><?xml version="1.0" encoding="utf-8"?>
<ds:datastoreItem xmlns:ds="http://schemas.openxmlformats.org/officeDocument/2006/customXml" ds:itemID="{9C775AEF-2969-49CD-B876-5FF73CB15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TM16400951</ap:Template>
  <ap:ScaleCrop>false</ap:ScaleCrop>
  <ap:HeadingPairs>
    <vt:vector baseType="variant" size="4">
      <vt:variant>
        <vt:lpstr>Darbalapiai</vt:lpstr>
      </vt:variant>
      <vt:variant>
        <vt:i4>8</vt:i4>
      </vt:variant>
      <vt:variant>
        <vt:lpstr>Įvardytieji diapazonai</vt:lpstr>
      </vt:variant>
      <vt:variant>
        <vt:i4>7</vt:i4>
      </vt:variant>
    </vt:vector>
  </ap:HeadingPairs>
  <ap:TitlesOfParts>
    <vt:vector baseType="lpstr" size="15">
      <vt:lpstr>Nurodymai</vt:lpstr>
      <vt:lpstr>Reguliarūs</vt:lpstr>
      <vt:lpstr>Nedažni</vt:lpstr>
      <vt:lpstr>Potencialūs klientai</vt:lpstr>
      <vt:lpstr>1 ketv. ryšių mezgimo planas</vt:lpstr>
      <vt:lpstr>2 ketv. ryšių mezgimo planas</vt:lpstr>
      <vt:lpstr>3 ketv. ryšių mezgimo planas</vt:lpstr>
      <vt:lpstr>4 ketv. ryšių mezgimo planas</vt:lpstr>
      <vt:lpstr>'1 ketv. ryšių mezgimo planas'!Print_Titles</vt:lpstr>
      <vt:lpstr>'2 ketv. ryšių mezgimo planas'!Print_Titles</vt:lpstr>
      <vt:lpstr>'3 ketv. ryšių mezgimo planas'!Print_Titles</vt:lpstr>
      <vt:lpstr>'4 ketv. ryšių mezgimo planas'!Print_Titles</vt:lpstr>
      <vt:lpstr>Nedažni!Print_Titles</vt:lpstr>
      <vt:lpstr>'Potencialūs klientai'!Print_Titles</vt:lpstr>
      <vt:lpstr>Reguliarūs!Print_Titles</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2019-06-20T15:30:19Z</dcterms:created>
  <dcterms:modified xsi:type="dcterms:W3CDTF">2021-07-15T07:03:41Z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