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2"/>
  <workbookPr filterPrivacy="1" autoCompressPictures="0"/>
  <xr:revisionPtr revIDLastSave="0" documentId="13_ncr:1_{F0913FF9-7603-4B51-A40B-72CE47AF3BFB}" xr6:coauthVersionLast="47" xr6:coauthVersionMax="47" xr10:uidLastSave="{00000000-0000-0000-0000-000000000000}"/>
  <bookViews>
    <workbookView xWindow="-120" yWindow="-120" windowWidth="28950" windowHeight="15870" tabRatio="478" xr2:uid="{00000000-000D-0000-FFFF-FFFF00000000}"/>
  </bookViews>
  <sheets>
    <sheet name="Laiko kortelė" sheetId="1" r:id="rId1"/>
  </sheets>
  <definedNames>
    <definedName name="EilutėsAntraštėsRegionas1..C6.1">'Laiko kortelė'!$B$2</definedName>
    <definedName name="EilutėsAntraštėsRegionas2..G4.1">'Laiko kortelė'!$F$2</definedName>
    <definedName name="EilutėsAntraštėsRegionas3..H16.1">'Laiko kortelė'!$B$17</definedName>
    <definedName name="EilutėsAntraštėsRegionas4..G17.1">'Laiko kortelė'!$B$18</definedName>
    <definedName name="EilutėsAntraštėsRegionas5..H18.1">'Laiko kortelė'!$B$19</definedName>
    <definedName name="Pavadinimas1">Laiko_kortelė[[#Headers],[Diena]]</definedName>
    <definedName name="_xlnm.Print_Titles" localSheetId="0">'Laiko kortelė'!$8:$8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7" i="1"/>
  <c r="D19" i="1" s="1"/>
  <c r="H19" i="1" s="1"/>
  <c r="E17" i="1"/>
  <c r="E19" i="1" s="1"/>
  <c r="F17" i="1"/>
  <c r="F19" i="1" s="1"/>
  <c r="G17" i="1"/>
  <c r="G19" i="1" s="1"/>
  <c r="C6" i="1" l="1"/>
  <c r="C9" i="1" s="1"/>
  <c r="H17" i="1" l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<sst xmlns="http://schemas.openxmlformats.org/spreadsheetml/2006/main" count="23" uniqueCount="21">
  <si>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Laiko kortelė</t>
  </si>
  <si>
    <t>Darbuotojas</t>
  </si>
  <si>
    <t>Gatvė ir namo numeris</t>
  </si>
  <si>
    <t>2 adresas</t>
  </si>
  <si>
    <t>Miestas, pašto kodas</t>
  </si>
  <si>
    <t>Savaitės pabaiga:</t>
  </si>
  <si>
    <t>Diena</t>
  </si>
  <si>
    <t>Bendrasis valandų skaičius</t>
  </si>
  <si>
    <t>Valandos įkainis</t>
  </si>
  <si>
    <t>Bendra mokėjimo suma</t>
  </si>
  <si>
    <t>Data</t>
  </si>
  <si>
    <t>Įprastos valandos</t>
  </si>
  <si>
    <t>Darbuotojo parašas</t>
  </si>
  <si>
    <t>Vadovo parašas</t>
  </si>
  <si>
    <t xml:space="preserve">Viršvalandžiai </t>
  </si>
  <si>
    <t>Vadovas:</t>
  </si>
  <si>
    <t>Darbuotojo telefonas:</t>
  </si>
  <si>
    <t>Darbuotojo el. pašto adresas:</t>
  </si>
  <si>
    <t>Nedarbingumas</t>
  </si>
  <si>
    <t>Atostogos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</si>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</sst>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([$EUR]\ * #,##0.00_);_([$EUR]\ * \(#,##0.00\);_([$EUR]\ * &quot;-&quot;??_);_(@_)"/>
    <numFmt numFmtId="168" formatCode="_([$EUR]\ * #,##0_);_([$EUR]\ * \(#,##0\);_([$EUR]\ * &quot;-&quot;_);_(@_)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167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6" borderId="3" applyNumberFormat="0" applyAlignment="0" applyProtection="0"/>
    <xf numFmtId="0" fontId="13" fillId="0" borderId="11" applyNumberFormat="0" applyFill="0" applyAlignment="0" applyProtection="0"/>
    <xf numFmtId="0" fontId="14" fillId="7" borderId="1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0" xfId="9" applyFont="1" applyFill="1" applyBorder="1">
      <alignment horizontal="center" vertical="center"/>
    </xf>
    <xf numFmtId="167" fontId="0" fillId="0" borderId="3" xfId="1" applyFont="1" applyBorder="1">
      <alignment horizontal="center" vertical="center"/>
    </xf>
    <xf numFmtId="167" fontId="2" fillId="2" borderId="4" xfId="1" applyFont="1" applyFill="1" applyBorder="1">
      <alignment horizontal="center" vertical="center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2" fillId="0" borderId="8" xfId="7" applyFill="1" applyBorder="1">
      <alignment horizontal="left" vertical="center"/>
    </xf>
    <xf numFmtId="167" fontId="2" fillId="0" borderId="8" xfId="1" applyFont="1" applyFill="1" applyBorder="1">
      <alignment horizontal="center" vertical="center"/>
    </xf>
    <xf numFmtId="0" fontId="5" fillId="0" borderId="7" xfId="4" applyBorder="1">
      <alignment wrapText="1"/>
    </xf>
    <xf numFmtId="0" fontId="3" fillId="0" borderId="0" xfId="2">
      <alignment horizontal="right" vertical="top"/>
    </xf>
    <xf numFmtId="0" fontId="2" fillId="2" borderId="5" xfId="7" applyBorder="1">
      <alignment horizontal="left" vertical="center"/>
    </xf>
    <xf numFmtId="0" fontId="2" fillId="2" borderId="6" xfId="7" applyBorder="1">
      <alignment horizontal="left" vertical="center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</cellXfs>
  <cellStyles count="53">
    <cellStyle name="1 antraštė" xfId="3" builtinId="16" customBuiltin="1"/>
    <cellStyle name="2 antraštė" xfId="4" builtinId="17" customBuiltin="1"/>
    <cellStyle name="20% – paryškinimas 1" xfId="30" builtinId="30" customBuiltin="1"/>
    <cellStyle name="20% – paryškinimas 2" xfId="34" builtinId="34" customBuiltin="1"/>
    <cellStyle name="20% – paryškinimas 3" xfId="38" builtinId="38" customBuiltin="1"/>
    <cellStyle name="20% – paryškinimas 4" xfId="42" builtinId="42" customBuiltin="1"/>
    <cellStyle name="20% – paryškinimas 5" xfId="46" builtinId="46" customBuiltin="1"/>
    <cellStyle name="20% – paryškinimas 6" xfId="50" builtinId="50" customBuiltin="1"/>
    <cellStyle name="3 antraštė" xfId="18" builtinId="18" customBuiltin="1"/>
    <cellStyle name="4 antraštė" xfId="19" builtinId="19" customBuiltin="1"/>
    <cellStyle name="40% – paryškinimas 1" xfId="31" builtinId="31" customBuiltin="1"/>
    <cellStyle name="40% – paryškinimas 2" xfId="35" builtinId="35" customBuiltin="1"/>
    <cellStyle name="40% – paryškinimas 3" xfId="39" builtinId="39" customBuiltin="1"/>
    <cellStyle name="40% – paryškinimas 4" xfId="43" builtinId="43" customBuiltin="1"/>
    <cellStyle name="40% – paryškinimas 5" xfId="47" builtinId="47" customBuiltin="1"/>
    <cellStyle name="40% – paryškinimas 6" xfId="51" builtinId="51" customBuiltin="1"/>
    <cellStyle name="60% – paryškinimas 1" xfId="32" builtinId="32" customBuiltin="1"/>
    <cellStyle name="60% – paryškinimas 2" xfId="36" builtinId="36" customBuiltin="1"/>
    <cellStyle name="60% – paryškinimas 3" xfId="40" builtinId="40" customBuiltin="1"/>
    <cellStyle name="60% – paryškinimas 4" xfId="44" builtinId="44" customBuiltin="1"/>
    <cellStyle name="60% – paryškinimas 5" xfId="48" builtinId="48" customBuiltin="1"/>
    <cellStyle name="60% – paryškinimas 6" xfId="52" builtinId="52" customBuiltin="1"/>
    <cellStyle name="Aiškinamasis tekstas" xfId="28" builtinId="53" customBuiltin="1"/>
    <cellStyle name="Aplankytas hipersaitas" xfId="11" builtinId="9" customBuiltin="1"/>
    <cellStyle name="Blogas" xfId="21" builtinId="27" customBuiltin="1"/>
    <cellStyle name="Data" xfId="13" xr:uid="{00000000-0005-0000-0000-000001000000}"/>
    <cellStyle name="Geras" xfId="20" builtinId="26" customBuiltin="1"/>
    <cellStyle name="Hipersaitas" xfId="10" builtinId="8" customBuiltin="1"/>
    <cellStyle name="Įprastas" xfId="0" builtinId="0" customBuiltin="1"/>
    <cellStyle name="Įspėjimo tekstas" xfId="27" builtinId="11" customBuiltin="1"/>
    <cellStyle name="Išvestis" xfId="23" builtinId="21" customBuiltin="1"/>
    <cellStyle name="Įvestis" xfId="5" builtinId="20" customBuiltin="1"/>
    <cellStyle name="Kablelis" xfId="14" builtinId="3" customBuiltin="1"/>
    <cellStyle name="Kablelis [0]" xfId="15" builtinId="6" customBuiltin="1"/>
    <cellStyle name="Neutralus" xfId="22" builtinId="28" customBuiltin="1"/>
    <cellStyle name="Paryškinimas 1" xfId="29" builtinId="29" customBuiltin="1"/>
    <cellStyle name="Paryškinimas 2" xfId="33" builtinId="33" customBuiltin="1"/>
    <cellStyle name="Paryškinimas 3" xfId="37" builtinId="37" customBuiltin="1"/>
    <cellStyle name="Paryškinimas 4" xfId="41" builtinId="41" customBuiltin="1"/>
    <cellStyle name="Paryškinimas 5" xfId="45" builtinId="45" customBuiltin="1"/>
    <cellStyle name="Paryškinimas 6" xfId="49" builtinId="49" customBuiltin="1"/>
    <cellStyle name="Pastaba" xfId="6" builtinId="10" customBuiltin="1"/>
    <cellStyle name="Pavadinimas" xfId="2" builtinId="15" customBuiltin="1"/>
    <cellStyle name="Procentai" xfId="17" builtinId="5" customBuiltin="1"/>
    <cellStyle name="Savaitės pabaigos data" xfId="8" xr:uid="{00000000-0005-0000-0000-00000D000000}"/>
    <cellStyle name="Skaičiavimas" xfId="24" builtinId="22" customBuiltin="1"/>
    <cellStyle name="Suma" xfId="7" builtinId="25" customBuiltin="1"/>
    <cellStyle name="Susietas langelis" xfId="25" builtinId="24" customBuiltin="1"/>
    <cellStyle name="Telefonas" xfId="12" xr:uid="{00000000-0005-0000-0000-00000A000000}"/>
    <cellStyle name="Tikrinimo langelis" xfId="26" builtinId="23" customBuiltin="1"/>
    <cellStyle name="Valandos" xfId="9" xr:uid="{00000000-0005-0000-0000-000005000000}"/>
    <cellStyle name="Valiuta" xfId="1" builtinId="4" customBuiltin="1"/>
    <cellStyle name="Valiuta [0]" xfId="16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Laiko kortelė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firstRowStripe" dxfId="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ko_kortelė" displayName="Laiko_kortelė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iena" totalsRowLabel="Bendrasis valandų skaičius" totalsRowDxfId="4">
      <calculatedColumnFormula>IFERROR(TEXT(Laiko_kortelė[[#This Row],[Data]],"aaaa"), "")</calculatedColumnFormula>
    </tableColumn>
    <tableColumn id="2" xr3:uid="{00000000-0010-0000-0000-000002000000}" name="Data" dataCellStyle="Data">
      <calculatedColumnFormula>IFERROR(IF($C$6=0,"",$C$6-6), "")</calculatedColumnFormula>
    </tableColumn>
    <tableColumn id="3" xr3:uid="{00000000-0010-0000-0000-000003000000}" name="Įprastos valandos" totalsRowFunction="custom" dataDxfId="3" dataCellStyle="Valandos">
      <totalsRowFormula>SUM(D9:D15)</totalsRowFormula>
    </tableColumn>
    <tableColumn id="4" xr3:uid="{00000000-0010-0000-0000-000004000000}" name="Viršvalandžiai " totalsRowFunction="custom" dataDxfId="2" dataCellStyle="Valandos">
      <totalsRowFormula>SUM(E9:E15)</totalsRowFormula>
    </tableColumn>
    <tableColumn id="5" xr3:uid="{00000000-0010-0000-0000-000005000000}" name="Nedarbingumas" totalsRowFunction="custom" dataDxfId="1" dataCellStyle="Valandos">
      <totalsRowFormula>SUM(F9:F15)</totalsRowFormula>
    </tableColumn>
    <tableColumn id="6" xr3:uid="{00000000-0010-0000-0000-000006000000}" name="Atostogos" totalsRowFunction="custom" dataDxfId="0" dataCellStyle="Valandos">
      <totalsRowFormula>SUM(G9:G15)</totalsRowFormula>
    </tableColumn>
    <tableColumn id="7" xr3:uid="{00000000-0010-0000-0000-000007000000}" name="Suma" totalsRowFunction="sum" dataCellStyle="Valandos">
      <calculatedColumnFormula>IFERROR(IF(SUM(D9:G9)&gt;24,"Iš viso &gt; 24 val.",SUM(D9:G9)), "")</calculatedColumnFormula>
    </tableColumn>
  </tableColumns>
  <tableStyleInfo name="Laiko kortelė" showFirstColumn="1" showLastColumn="0" showRowStripes="1" showColumnStripes="0"/>
  <extLst>
    <ext xmlns:x14="http://schemas.microsoft.com/office/spreadsheetml/2009/9/main" uri="{504A1905-F514-4f6f-8877-14C23A59335A}">
      <x14:table altTextSummary="Šios lentelės B ir C stulpeliuose įveskite darbo, viršvalandžių, nedarbingumo ir atostogų dienos valandas ir datą. Bendrasis valandų skaičius ir bendroji atlyginimo suma apskaičiuojama automatiškai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 x14ac:dyDescent="0.2"/>
  <cols>
    <col min="1" max="1" width="2.69921875" customWidth="1"/>
    <col min="2" max="2" width="20.19921875" customWidth="1"/>
    <col min="3" max="3" width="15.69921875" customWidth="1"/>
    <col min="4" max="5" width="19.69921875" customWidth="1"/>
    <col min="6" max="6" width="25.8984375" customWidth="1"/>
    <col min="7" max="8" width="19.69921875" customWidth="1"/>
    <col min="9" max="9" width="2.69921875" customWidth="1"/>
  </cols>
  <sheetData>
    <row r="1" spans="2:8" ht="65.099999999999994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4"/>
      <c r="D2" s="24"/>
      <c r="F2" s="1" t="s">
        <v>15</v>
      </c>
      <c r="G2" s="24"/>
      <c r="H2" s="24"/>
    </row>
    <row r="3" spans="2:8" ht="30" customHeight="1" x14ac:dyDescent="0.2">
      <c r="B3" s="2" t="s">
        <v>2</v>
      </c>
      <c r="C3" s="20"/>
      <c r="D3" s="20"/>
      <c r="F3" s="3" t="s">
        <v>16</v>
      </c>
      <c r="G3" s="25"/>
      <c r="H3" s="25"/>
    </row>
    <row r="4" spans="2:8" ht="30" customHeight="1" x14ac:dyDescent="0.2">
      <c r="B4" s="2" t="s">
        <v>3</v>
      </c>
      <c r="C4" s="20"/>
      <c r="D4" s="20"/>
      <c r="F4" s="3" t="s">
        <v>17</v>
      </c>
      <c r="G4" s="23"/>
      <c r="H4" s="20"/>
    </row>
    <row r="5" spans="2:8" ht="30" customHeight="1" x14ac:dyDescent="0.2">
      <c r="B5" s="2" t="s">
        <v>4</v>
      </c>
      <c r="C5" s="20"/>
      <c r="D5" s="20"/>
    </row>
    <row r="6" spans="2:8" ht="45" customHeight="1" x14ac:dyDescent="0.2">
      <c r="B6" s="3" t="s">
        <v>5</v>
      </c>
      <c r="C6" s="21">
        <f ca="1">TODAY()</f>
        <v>44616</v>
      </c>
      <c r="D6" s="21"/>
    </row>
    <row r="7" spans="2:8" ht="15" customHeight="1" x14ac:dyDescent="0.2"/>
    <row r="8" spans="2:8" ht="30" customHeight="1" x14ac:dyDescent="0.2">
      <c r="B8" t="s">
        <v>6</v>
      </c>
      <c r="C8" t="s">
        <v>10</v>
      </c>
      <c r="D8" s="4" t="s">
        <v>11</v>
      </c>
      <c r="E8" s="4" t="s">
        <v>14</v>
      </c>
      <c r="F8" s="4" t="s">
        <v>18</v>
      </c>
      <c r="G8" s="4" t="s">
        <v>19</v>
      </c>
      <c r="H8" s="4" t="s">
        <v>20</v>
      </c>
    </row>
    <row r="9" spans="2:8" ht="30" customHeight="1" x14ac:dyDescent="0.2">
      <c r="B9" s="5" t="str">
        <f ca="1">IFERROR(TEXT(Laiko_kortelė[[#This Row],[Data]],"aaaa"), "")</f>
        <v>penktadienis</v>
      </c>
      <c r="C9" s="11">
        <f ca="1">IFERROR(IF($C$6=0,"",$C$6-6), "")</f>
        <v>44610</v>
      </c>
      <c r="D9" s="6"/>
      <c r="E9" s="6"/>
      <c r="F9" s="6"/>
      <c r="G9" s="6"/>
      <c r="H9" s="6">
        <f t="shared" ref="H9:H15" si="0">IFERROR(IF(SUM(D9:G9)&gt;24,"Iš viso &gt; 24 val.",SUM(D9:G9)), "")</f>
        <v>0</v>
      </c>
    </row>
    <row r="10" spans="2:8" ht="30" customHeight="1" x14ac:dyDescent="0.2">
      <c r="B10" s="5" t="str">
        <f ca="1">IFERROR(TEXT(Laiko_kortelė[[#This Row],[Data]],"aaaa"), "")</f>
        <v>šeštadienis</v>
      </c>
      <c r="C10" s="11">
        <f ca="1">IFERROR(IF($C$6=0,"",$C$6-5), "")</f>
        <v>44611</v>
      </c>
      <c r="D10" s="6"/>
      <c r="E10" s="6"/>
      <c r="F10" s="6"/>
      <c r="G10" s="6"/>
      <c r="H10" s="6">
        <f t="shared" si="0"/>
        <v>0</v>
      </c>
    </row>
    <row r="11" spans="2:8" ht="30" customHeight="1" x14ac:dyDescent="0.2">
      <c r="B11" s="5" t="str">
        <f ca="1">IFERROR(TEXT(Laiko_kortelė[[#This Row],[Data]],"aaaa"), "")</f>
        <v>sekmadienis</v>
      </c>
      <c r="C11" s="11">
        <f ca="1">IFERROR(IF($C$6=0,"",$C$6-4), "")</f>
        <v>44612</v>
      </c>
      <c r="D11" s="6"/>
      <c r="E11" s="6"/>
      <c r="F11" s="6"/>
      <c r="G11" s="6"/>
      <c r="H11" s="6">
        <f t="shared" si="0"/>
        <v>0</v>
      </c>
    </row>
    <row r="12" spans="2:8" ht="30" customHeight="1" x14ac:dyDescent="0.2">
      <c r="B12" s="5" t="str">
        <f ca="1">IFERROR(TEXT(Laiko_kortelė[[#This Row],[Data]],"aaaa"), "")</f>
        <v>pirmadienis</v>
      </c>
      <c r="C12" s="11">
        <f ca="1">IFERROR(IF($C$6=0,"",$C$6-3), "")</f>
        <v>44613</v>
      </c>
      <c r="D12" s="6"/>
      <c r="E12" s="6"/>
      <c r="F12" s="6"/>
      <c r="G12" s="6"/>
      <c r="H12" s="6">
        <f t="shared" si="0"/>
        <v>0</v>
      </c>
    </row>
    <row r="13" spans="2:8" ht="30" customHeight="1" x14ac:dyDescent="0.2">
      <c r="B13" s="5" t="str">
        <f ca="1">IFERROR(TEXT(Laiko_kortelė[[#This Row],[Data]],"aaaa"), "")</f>
        <v>antradienis</v>
      </c>
      <c r="C13" s="11">
        <f ca="1">IFERROR(IF($C$6=0,"",$C$6-2), "")</f>
        <v>44614</v>
      </c>
      <c r="D13" s="6"/>
      <c r="E13" s="6"/>
      <c r="F13" s="6"/>
      <c r="G13" s="6"/>
      <c r="H13" s="6">
        <f t="shared" si="0"/>
        <v>0</v>
      </c>
    </row>
    <row r="14" spans="2:8" ht="30" customHeight="1" x14ac:dyDescent="0.2">
      <c r="B14" s="5" t="str">
        <f ca="1">IFERROR(TEXT(Laiko_kortelė[[#This Row],[Data]],"aaaa"), "")</f>
        <v>trečiadienis</v>
      </c>
      <c r="C14" s="11">
        <f ca="1">IFERROR(IF($C$6=0,"",$C$6-1), "")</f>
        <v>44615</v>
      </c>
      <c r="D14" s="6"/>
      <c r="E14" s="6"/>
      <c r="F14" s="6"/>
      <c r="G14" s="6"/>
      <c r="H14" s="6">
        <f t="shared" si="0"/>
        <v>0</v>
      </c>
    </row>
    <row r="15" spans="2:8" ht="30" customHeight="1" x14ac:dyDescent="0.2">
      <c r="B15" s="5" t="str">
        <f ca="1">IFERROR(TEXT(Laiko_kortelė[[#This Row],[Data]],"aaaa"), "")</f>
        <v>ketvirtadienis</v>
      </c>
      <c r="C15" s="11">
        <f ca="1">IFERROR(IF($C$6=0,"",$C$6), "")</f>
        <v>44616</v>
      </c>
      <c r="D15" s="6"/>
      <c r="E15" s="6"/>
      <c r="F15" s="6"/>
      <c r="G15" s="6"/>
      <c r="H15" s="6">
        <f t="shared" si="0"/>
        <v>0</v>
      </c>
    </row>
    <row r="16" spans="2:8" ht="2.4500000000000002" customHeight="1" x14ac:dyDescent="0.2">
      <c r="B16" s="5"/>
      <c r="C16" s="11"/>
      <c r="D16" s="6"/>
      <c r="E16" s="6"/>
      <c r="F16" s="6"/>
      <c r="G16" s="6"/>
      <c r="H16" s="6"/>
    </row>
    <row r="17" spans="2:8" ht="30" customHeight="1" x14ac:dyDescent="0.2">
      <c r="B17" s="17" t="s">
        <v>7</v>
      </c>
      <c r="C17" s="18"/>
      <c r="D17" s="12">
        <f>IFERROR(SUM(D9:D15), "")</f>
        <v>0</v>
      </c>
      <c r="E17" s="12">
        <f>IFERROR(SUM(E9:E15), "")</f>
        <v>0</v>
      </c>
      <c r="F17" s="12">
        <f>IFERROR(SUM(F9:F15), "")</f>
        <v>0</v>
      </c>
      <c r="G17" s="12">
        <f>IFERROR(SUM(G9:G15), "")</f>
        <v>0</v>
      </c>
      <c r="H17" s="12">
        <f>IFERROR(SUM(H9:H15), "")</f>
        <v>0</v>
      </c>
    </row>
    <row r="18" spans="2:8" ht="30" customHeight="1" x14ac:dyDescent="0.2">
      <c r="B18" s="19" t="s">
        <v>8</v>
      </c>
      <c r="C18" s="19"/>
      <c r="D18" s="7"/>
      <c r="E18" s="7"/>
      <c r="F18" s="7"/>
      <c r="G18" s="7"/>
      <c r="H18" s="8"/>
    </row>
    <row r="19" spans="2:8" ht="30" customHeight="1" x14ac:dyDescent="0.2">
      <c r="B19" s="19" t="s">
        <v>9</v>
      </c>
      <c r="C19" s="19"/>
      <c r="D19" s="8">
        <f>IFERROR(D17*D18, "")</f>
        <v>0</v>
      </c>
      <c r="E19" s="8">
        <f>IFERROR(E17*E18, "")</f>
        <v>0</v>
      </c>
      <c r="F19" s="8">
        <f>IFERROR(F17*F18, "")</f>
        <v>0</v>
      </c>
      <c r="G19" s="8">
        <f>IFERROR(G17*G18, "")</f>
        <v>0</v>
      </c>
      <c r="H19" s="8">
        <f>IFERROR(SUM(D19:G19), "")</f>
        <v>0</v>
      </c>
    </row>
    <row r="20" spans="2:8" ht="6" customHeight="1" x14ac:dyDescent="0.2">
      <c r="B20" s="13"/>
      <c r="C20" s="13"/>
      <c r="D20" s="14"/>
      <c r="E20" s="14"/>
      <c r="F20" s="14"/>
      <c r="G20" s="14"/>
      <c r="H20" s="14"/>
    </row>
    <row r="21" spans="2:8" ht="30" customHeight="1" x14ac:dyDescent="0.2">
      <c r="D21" s="22"/>
      <c r="E21" s="22"/>
      <c r="F21" s="22"/>
      <c r="G21" s="22"/>
      <c r="H21" s="10"/>
    </row>
    <row r="22" spans="2:8" ht="30" customHeight="1" x14ac:dyDescent="0.2">
      <c r="D22" s="15" t="s">
        <v>12</v>
      </c>
      <c r="E22" s="15"/>
      <c r="F22" s="15"/>
      <c r="G22" s="15"/>
      <c r="H22" s="9" t="s">
        <v>10</v>
      </c>
    </row>
    <row r="23" spans="2:8" ht="30" customHeight="1" x14ac:dyDescent="0.2">
      <c r="D23" s="22"/>
      <c r="E23" s="22"/>
      <c r="F23" s="22"/>
      <c r="G23" s="22"/>
      <c r="H23" s="10"/>
    </row>
    <row r="24" spans="2:8" ht="30" customHeight="1" x14ac:dyDescent="0.2">
      <c r="D24" s="15" t="s">
        <v>13</v>
      </c>
      <c r="E24" s="15"/>
      <c r="F24" s="15"/>
      <c r="G24" s="15"/>
      <c r="H24" s="9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Šiame darbalapyje sukurkite savaitės laiko kortelę. Bendras valandų skaičius ir bendras mokėjimas apskaičiuojami automatiškai laiko kortelės lentelės pabaigoje" sqref="A1" xr:uid="{00000000-0002-0000-0000-000000000000}"/>
    <dataValidation allowBlank="1" showInputMessage="1" showErrorMessage="1" prompt="Šio darbalapio pavadinimas yra šiame langelyje. Langeliuose apačioje įveskite darbuotojo duomenis" sqref="B1:H1" xr:uid="{00000000-0002-0000-0000-000001000000}"/>
    <dataValidation allowBlank="1" showInputMessage="1" showErrorMessage="1" prompt="Langelyje dešinėje įveskite darbuotojo vardą ir pavardę" sqref="B2" xr:uid="{00000000-0002-0000-0000-000002000000}"/>
    <dataValidation allowBlank="1" showInputMessage="1" showErrorMessage="1" prompt="Šiame langelyje įveskite darbuotojo vardą" sqref="C2:D2" xr:uid="{00000000-0002-0000-0000-000003000000}"/>
    <dataValidation allowBlank="1" showInputMessage="1" showErrorMessage="1" prompt="Langelyje dešinėje įveskite vadovo vardą" sqref="F2" xr:uid="{00000000-0002-0000-0000-000004000000}"/>
    <dataValidation allowBlank="1" showInputMessage="1" showErrorMessage="1" prompt="Šiame langelyje įveskite vadovo vardą" sqref="G2:H2" xr:uid="{00000000-0002-0000-0000-000005000000}"/>
    <dataValidation allowBlank="1" showInputMessage="1" showErrorMessage="1" prompt="Langelyje dešinėje įveskite darbuotojo telefono numerį" sqref="F3" xr:uid="{00000000-0002-0000-0000-000006000000}"/>
    <dataValidation allowBlank="1" showInputMessage="1" showErrorMessage="1" prompt="Langelyje dešinėje įveskite darbuotojo el. pašto adresą" sqref="F4" xr:uid="{00000000-0002-0000-0000-000007000000}"/>
    <dataValidation allowBlank="1" showInputMessage="1" showErrorMessage="1" prompt="Šiame langelyje įveskite darbuotojo telefono numerį" sqref="G3:H3" xr:uid="{00000000-0002-0000-0000-000008000000}"/>
    <dataValidation allowBlank="1" showInputMessage="1" showErrorMessage="1" prompt="Šiame langelyje įveskite darbuotojo el. pašto adresą" sqref="G4:H4" xr:uid="{00000000-0002-0000-0000-000009000000}"/>
    <dataValidation allowBlank="1" showInputMessage="1" showErrorMessage="1" prompt="Langelyje dešinėje įveskite adresą" sqref="B3" xr:uid="{00000000-0002-0000-0000-00000A000000}"/>
    <dataValidation allowBlank="1" showInputMessage="1" showErrorMessage="1" prompt="Šiame langelyje įveskite adresą" sqref="C3:D3" xr:uid="{00000000-0002-0000-0000-00000B000000}"/>
    <dataValidation allowBlank="1" showInputMessage="1" showErrorMessage="1" prompt="Langelyje dešinėje įveskite 2 adresą" sqref="B4" xr:uid="{00000000-0002-0000-0000-00000C000000}"/>
    <dataValidation allowBlank="1" showInputMessage="1" showErrorMessage="1" prompt="Šiame langelyje įveskite 2 adresą" sqref="C4:D4" xr:uid="{00000000-0002-0000-0000-00000D000000}"/>
    <dataValidation allowBlank="1" showInputMessage="1" showErrorMessage="1" prompt="Langelyje dešinėje įveskite miestą, valstybę ir pašto kodą" sqref="B5" xr:uid="{00000000-0002-0000-0000-00000E000000}"/>
    <dataValidation allowBlank="1" showInputMessage="1" showErrorMessage="1" prompt="Šiame langelyje įveskite miestą, valstybę ir pašto kodą" sqref="C5:D5" xr:uid="{00000000-0002-0000-0000-00000F000000}"/>
    <dataValidation allowBlank="1" showInputMessage="1" showErrorMessage="1" prompt="Langelyje dešinėje įveskite savaitės pabaigos datą" sqref="B6" xr:uid="{00000000-0002-0000-0000-000010000000}"/>
    <dataValidation allowBlank="1" showInputMessage="1" showErrorMessage="1" prompt="Šiame langelyje įveskite savaitės pabaigos datą" sqref="C6:D6" xr:uid="{00000000-0002-0000-0000-000011000000}"/>
    <dataValidation allowBlank="1" showInputMessage="1" showErrorMessage="1" prompt="Stulpelyje po šia antrašte automatiškai atnaujinamos savaitės dienos" sqref="B8" xr:uid="{00000000-0002-0000-0000-000012000000}"/>
    <dataValidation allowBlank="1" showInputMessage="1" showErrorMessage="1" prompt="Stulpelyje po šia antrašte data atnaujinama automatiškai, atsižvelgiant langelyje C6 nurodytą savaitės pabaigos datą" sqref="C8" xr:uid="{00000000-0002-0000-0000-000013000000}"/>
    <dataValidation allowBlank="1" showInputMessage="1" showErrorMessage="1" prompt="Stulpelyje po šia antrašte įveskite įprastas darbo valandas" sqref="D8" xr:uid="{00000000-0002-0000-0000-000014000000}"/>
    <dataValidation allowBlank="1" showInputMessage="1" showErrorMessage="1" prompt="Šiame stulpelyje po šia antrašte įveskite viršvalandžius" sqref="E8" xr:uid="{00000000-0002-0000-0000-000015000000}"/>
    <dataValidation allowBlank="1" showInputMessage="1" showErrorMessage="1" prompt="Stulpelyje po šia antrašte įveskite nedarbo valandas" sqref="F8" xr:uid="{00000000-0002-0000-0000-000016000000}"/>
    <dataValidation allowBlank="1" showInputMessage="1" showErrorMessage="1" prompt="Stulpelyje po šia antrašte įveskite atostogų valandas" sqref="G8" xr:uid="{00000000-0002-0000-0000-000017000000}"/>
    <dataValidation allowBlank="1" showInputMessage="1" showErrorMessage="1" prompt="Stulpelyje po šia antrašte automatiškai apskaičiuojamos kiekvienos savaitės dienos bendrosios valandos" sqref="H8" xr:uid="{00000000-0002-0000-0000-000018000000}"/>
    <dataValidation allowBlank="1" showInputMessage="1" showErrorMessage="1" prompt="Langeliuose dešinėje automatiškai apskaičiuojamos viso laikotarpio bendrosios valandos" sqref="B17:C17" xr:uid="{00000000-0002-0000-0000-000019000000}"/>
    <dataValidation allowBlank="1" showInputMessage="1" showErrorMessage="1" prompt="Langeliuose dešinėje įveskite valandos įkainį" sqref="B18:C18" xr:uid="{00000000-0002-0000-0000-00001A000000}"/>
    <dataValidation allowBlank="1" showInputMessage="1" showErrorMessage="1" prompt="Langeliuose dešinėje automatiškai apskaičiuojamas bendras atlyginimas" sqref="B19:C19" xr:uid="{00000000-0002-0000-0000-00001B000000}"/>
    <dataValidation allowBlank="1" showInputMessage="1" showErrorMessage="1" prompt="Šiame langelyje įveskite darbuotojo parašą" sqref="D21:G21" xr:uid="{00000000-0002-0000-0000-00001C000000}"/>
    <dataValidation allowBlank="1" showInputMessage="1" showErrorMessage="1" prompt="Šiame langelyje įveskite datą" sqref="H21 H23" xr:uid="{00000000-0002-0000-0000-00001D000000}"/>
    <dataValidation allowBlank="1" showInputMessage="1" showErrorMessage="1" prompt="Šiame langelyje įveskite vadovo parašą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Darbalapiai</vt:lpstr>
      </vt:variant>
      <vt:variant>
        <vt:i4>1</vt:i4>
      </vt:variant>
      <vt:variant>
        <vt:lpstr>Įvardytieji diapazonai</vt:lpstr>
      </vt:variant>
      <vt:variant>
        <vt:i4>7</vt:i4>
      </vt:variant>
    </vt:vector>
  </ap:HeadingPairs>
  <ap:TitlesOfParts>
    <vt:vector baseType="lpstr" size="8">
      <vt:lpstr>Laiko kortelė</vt:lpstr>
      <vt:lpstr>EilutėsAntraštėsRegionas1..C6.1</vt:lpstr>
      <vt:lpstr>EilutėsAntraštėsRegionas2..G4.1</vt:lpstr>
      <vt:lpstr>EilutėsAntraštėsRegionas3..H16.1</vt:lpstr>
      <vt:lpstr>EilutėsAntraštėsRegionas4..G17.1</vt:lpstr>
      <vt:lpstr>EilutėsAntraštėsRegionas5..H18.1</vt:lpstr>
      <vt:lpstr>Pavadinimas1</vt:lpstr>
      <vt:lpstr>'Laiko kortelė'!Print_Titles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2022-02-24T07:23:13Z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