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4"/>
  <workbookPr filterPrivacy="1" codeName="ThisWorkbook"/>
  <xr:revisionPtr revIDLastSave="0" documentId="8_{69891AD7-3D62-4962-BD1A-DAB121BD0756}" xr6:coauthVersionLast="47" xr6:coauthVersionMax="47" xr10:uidLastSave="{00000000-0000-0000-0000-000000000000}"/>
  <bookViews>
    <workbookView xWindow="-120" yWindow="-120" windowWidth="38580" windowHeight="19545" xr2:uid="{00000000-000D-0000-FFFF-FFFF00000000}"/>
  </bookViews>
  <sheets>
    <sheet name="KLRAUJO SPAUDIMO DUOMENYS" sheetId="2" r:id="rId1"/>
  </sheets>
  <definedNames>
    <definedName name="_1AntraštėsSritis..F6">'KLRAUJO SPAUDIMO DUOMENYS'!$B$3</definedName>
    <definedName name="_1EilutėsAntraštėsSritis..C2">'KLRAUJO SPAUDIMO DUOMENYS'!$B$2</definedName>
    <definedName name="_1StulpelioPavadinimas">Duomenys[[#Headers],[LAIKAS]]</definedName>
    <definedName name="_2EilutėsAntraštėsSritis..E7">'KLRAUJO SPAUDIMO DUOMENYS'!$B$7:$D$7</definedName>
    <definedName name="MaksDiastolinis">'KLRAUJO SPAUDIMO DUOMENYS'!$F$6</definedName>
    <definedName name="MaksSistolinis">'KLRAUJO SPAUDIMO DUOMENYS'!$E$6</definedName>
    <definedName name="_xlnm.Print_Titles" localSheetId="0">'KLRAUJO SPAUDIMO DUOMENYS'!$11:$11</definedName>
    <definedName name="TikslinisDiastolinis">'KLRAUJO SPAUDIMO DUOMENYS'!$F$4</definedName>
    <definedName name="TikslinisSistolinis">'KLRAUJO SPAUDIMO DUOMENYS'!$E$4</definedName>
  </definedNames>
  <calcPr calcId="191029"/>
  <fileRecoveryPr autoRecover="0"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2" l="1"/>
  <c r="D14" i="2"/>
  <c r="D15" i="2"/>
  <c r="D16" i="2"/>
  <c r="D17" i="2"/>
  <c r="D18" i="2"/>
  <c r="D19" i="2"/>
  <c r="D12" i="2"/>
  <c r="C19" i="2"/>
  <c r="C18" i="2"/>
  <c r="C17" i="2"/>
  <c r="C16" i="2"/>
  <c r="C15" i="2"/>
  <c r="C14" i="2"/>
  <c r="C13" i="2"/>
  <c r="C12" i="2"/>
  <c r="G20" i="2" l="1"/>
  <c r="F20" i="2"/>
  <c r="E20" i="2"/>
</calcChain>
</file>

<file path=xl/sharedStrings.xml><?xml version="1.0" encoding="utf-8"?>
<sst xmlns="http://schemas.openxmlformats.org/spreadsheetml/2006/main" count="22" uniqueCount="20">
  <si>
    <t>KRAUJO SPAUDIMO SEKIMO PRIEMONĖ</t>
  </si>
  <si>
    <t>VARDAS</t>
  </si>
  <si>
    <t>TIKSLINIS KRAUJO SPAUDIMAS*</t>
  </si>
  <si>
    <t>SKAMBINTI GYDYTOJUI, JEI VIRŠIJA*</t>
  </si>
  <si>
    <t>GYDYTOJO TELEFONO NUMERIS</t>
  </si>
  <si>
    <t>IŠDĖSTYTA EIGA</t>
  </si>
  <si>
    <t>Šiame langelyje yra stulpelinės diagramos ir linijinės diagramos kombinacija, kuri seka kraujo spaudimą ir širdies ritmą per tam tikrą laiką.</t>
  </si>
  <si>
    <t>DUOMENŲ ĮRAŠAS</t>
  </si>
  <si>
    <t>LAIKAS</t>
  </si>
  <si>
    <t>Vidutinis</t>
  </si>
  <si>
    <t>DATA</t>
  </si>
  <si>
    <t>AM/PM</t>
  </si>
  <si>
    <t>Sistolinis</t>
  </si>
  <si>
    <t>Telefono numeris</t>
  </si>
  <si>
    <t>SISTOLINIS</t>
  </si>
  <si>
    <t>Diastolinis</t>
  </si>
  <si>
    <t>DIASTOLINIS</t>
  </si>
  <si>
    <t>ŠIRDIES RITMAS</t>
  </si>
  <si>
    <r>
      <t xml:space="preserve">* Kraujo spaudimas gali priklausyti nuo daugelio veiksnių.  Visada konsultuokitės su gydytoju, norėdami sužinoti, kas yra normalu jums. Šie skaičiai gali šiek tiek skirtis.
</t>
    </r>
    <r>
      <rPr>
        <b/>
        <sz val="11"/>
        <color theme="1" tint="0.24994659260841701"/>
        <rFont val="Corbel"/>
        <family val="2"/>
        <scheme val="minor"/>
      </rPr>
      <t>Daugiau informacijos gausite pasikonsultavę su NIH (Nacionaliniu sveikatos institutu).</t>
    </r>
  </si>
  <si>
    <t>PASTABOS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</si>
</sst>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&lt;=9999999]###\-####;\(###\)\ ###\-####"/>
    <numFmt numFmtId="165" formatCode="h:mm;@"/>
    <numFmt numFmtId="166" formatCode=";;;"/>
  </numFmts>
  <fonts count="11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 tint="0.24994659260841701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sz val="14"/>
      <color theme="1" tint="0.24994659260841701"/>
      <name val="Corbel"/>
      <family val="2"/>
      <scheme val="major"/>
    </font>
    <font>
      <b/>
      <sz val="24"/>
      <color theme="4" tint="-0.24994659260841701"/>
      <name val="Corbel"/>
      <family val="2"/>
      <scheme val="major"/>
    </font>
    <font>
      <sz val="14"/>
      <color theme="1" tint="0.24994659260841701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</borders>
  <cellStyleXfs count="16">
    <xf numFmtId="0" fontId="0" fillId="0" borderId="0">
      <alignment horizontal="left" vertical="center" wrapText="1"/>
    </xf>
    <xf numFmtId="0" fontId="8" fillId="0" borderId="0" applyFill="0" applyBorder="0"/>
    <xf numFmtId="0" fontId="2" fillId="0" borderId="0">
      <alignment horizontal="center"/>
    </xf>
    <xf numFmtId="0" fontId="3" fillId="0" borderId="4"/>
    <xf numFmtId="1" fontId="4" fillId="0" borderId="0" applyFill="0" applyBorder="0" applyProtection="0">
      <alignment horizontal="center"/>
    </xf>
    <xf numFmtId="1" fontId="6" fillId="0" borderId="0" applyFont="0" applyFill="0" applyBorder="0" applyAlignment="0" applyProtection="0"/>
    <xf numFmtId="0" fontId="9" fillId="0" borderId="5"/>
    <xf numFmtId="0" fontId="10" fillId="0" borderId="3">
      <alignment horizontal="center"/>
    </xf>
    <xf numFmtId="0" fontId="5" fillId="0" borderId="0" applyNumberFormat="0" applyFill="0" applyBorder="0" applyAlignment="0">
      <alignment wrapText="1"/>
    </xf>
    <xf numFmtId="0" fontId="6" fillId="2" borderId="0">
      <alignment horizontal="center" vertical="center" wrapText="1"/>
    </xf>
    <xf numFmtId="0" fontId="6" fillId="0" borderId="1" applyNumberFormat="0" applyFont="0" applyFill="0" applyAlignment="0">
      <alignment vertical="center" wrapText="1"/>
    </xf>
    <xf numFmtId="0" fontId="6" fillId="0" borderId="2" applyFont="0" applyFill="0" applyAlignment="0">
      <alignment vertical="center" wrapText="1"/>
    </xf>
    <xf numFmtId="164" fontId="6" fillId="0" borderId="1" applyFont="0" applyFill="0">
      <alignment horizontal="center" wrapText="1"/>
    </xf>
    <xf numFmtId="14" fontId="6" fillId="0" borderId="0" applyFont="0" applyFill="0" applyBorder="0" applyAlignment="0">
      <alignment vertical="center" wrapText="1"/>
    </xf>
    <xf numFmtId="165" fontId="6" fillId="0" borderId="0" applyFont="0" applyFill="0" applyBorder="0" applyAlignment="0">
      <alignment vertical="center" wrapText="1"/>
    </xf>
    <xf numFmtId="0" fontId="3" fillId="0" borderId="0" applyNumberFormat="0" applyFill="0" applyBorder="0" applyProtection="0"/>
  </cellStyleXfs>
  <cellXfs count="19">
    <xf numFmtId="0" fontId="0" fillId="0" borderId="0" xfId="0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1"/>
    <xf numFmtId="0" fontId="2" fillId="0" borderId="0" xfId="2">
      <alignment horizontal="center"/>
    </xf>
    <xf numFmtId="1" fontId="4" fillId="0" borderId="1" xfId="4" applyBorder="1">
      <alignment horizontal="center"/>
    </xf>
    <xf numFmtId="1" fontId="4" fillId="0" borderId="2" xfId="4" applyBorder="1">
      <alignment horizontal="center"/>
    </xf>
    <xf numFmtId="165" fontId="0" fillId="0" borderId="0" xfId="14" applyFont="1">
      <alignment vertical="center" wrapText="1"/>
    </xf>
    <xf numFmtId="14" fontId="0" fillId="0" borderId="0" xfId="13" applyFont="1" applyAlignment="1">
      <alignment horizontal="left" vertical="center" wrapText="1"/>
    </xf>
    <xf numFmtId="1" fontId="0" fillId="0" borderId="0" xfId="5" applyFont="1" applyAlignment="1">
      <alignment horizontal="left" vertical="center" wrapText="1"/>
    </xf>
    <xf numFmtId="166" fontId="1" fillId="0" borderId="4" xfId="8" applyNumberFormat="1" applyFont="1" applyBorder="1" applyAlignment="1"/>
    <xf numFmtId="0" fontId="3" fillId="0" borderId="0" xfId="15"/>
    <xf numFmtId="0" fontId="3" fillId="0" borderId="4" xfId="3"/>
    <xf numFmtId="0" fontId="9" fillId="0" borderId="5" xfId="6"/>
    <xf numFmtId="0" fontId="0" fillId="2" borderId="0" xfId="9" applyFont="1">
      <alignment horizontal="center" vertical="center" wrapText="1"/>
    </xf>
    <xf numFmtId="0" fontId="6" fillId="2" borderId="0" xfId="9">
      <alignment horizontal="center" vertical="center" wrapText="1"/>
    </xf>
    <xf numFmtId="0" fontId="10" fillId="0" borderId="3" xfId="7">
      <alignment horizontal="center"/>
    </xf>
    <xf numFmtId="164" fontId="2" fillId="0" borderId="6" xfId="12" applyFont="1" applyBorder="1" applyAlignment="1">
      <alignment horizontal="center"/>
    </xf>
    <xf numFmtId="0" fontId="8" fillId="0" borderId="1" xfId="1" applyBorder="1"/>
  </cellXfs>
  <cellStyles count="16">
    <cellStyle name="1 antraštė" xfId="1" builtinId="16" customBuiltin="1"/>
    <cellStyle name="2 antraštė" xfId="2" builtinId="17" customBuiltin="1"/>
    <cellStyle name="3 antraštė" xfId="3" builtinId="18" customBuiltin="1"/>
    <cellStyle name="4 antraštė" xfId="15" builtinId="19" customBuiltin="1"/>
    <cellStyle name="Aiškinamasis tekstas" xfId="9" builtinId="53" customBuiltin="1"/>
    <cellStyle name="Data" xfId="13" xr:uid="{00000000-0005-0000-0000-000003000000}"/>
    <cellStyle name="Diastolinis" xfId="11" xr:uid="{00000000-0005-0000-0000-000004000000}"/>
    <cellStyle name="Įprastas" xfId="0" builtinId="0" customBuiltin="1"/>
    <cellStyle name="Įvestis" xfId="7" builtinId="20" customBuiltin="1"/>
    <cellStyle name="Kablelis" xfId="4" builtinId="3" customBuiltin="1"/>
    <cellStyle name="Kablelis [0]" xfId="5" builtinId="6" customBuiltin="1"/>
    <cellStyle name="Laikas" xfId="14" xr:uid="{00000000-0005-0000-0000-00000E000000}"/>
    <cellStyle name="Pastaba" xfId="8" builtinId="10" customBuiltin="1"/>
    <cellStyle name="Pavadinimas" xfId="6" builtinId="15" customBuiltin="1"/>
    <cellStyle name="Taškinė apatinė kraštinė" xfId="10" xr:uid="{00000000-0005-0000-0000-000002000000}"/>
    <cellStyle name="Telefonas" xfId="12" xr:uid="{00000000-0005-0000-0000-00000D000000}"/>
  </cellStyles>
  <dxfs count="13"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  <border>
        <top style="double">
          <color theme="4"/>
        </top>
      </border>
    </dxf>
    <dxf>
      <font>
        <b/>
        <i val="0"/>
        <color theme="1" tint="0.14996795556505021"/>
      </font>
      <fill>
        <patternFill patternType="solid">
          <fgColor theme="4"/>
          <bgColor theme="4"/>
        </patternFill>
      </fill>
    </dxf>
    <dxf>
      <font>
        <b val="0"/>
        <i val="0"/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PivotStyle="PivotStyleLight16">
    <tableStyle name="Kraujospūdžio sekimo priemonė" pivot="0" count="4" xr9:uid="{00000000-0011-0000-FFFF-FFFF00000000}">
      <tableStyleElement type="wholeTable" dxfId="12"/>
      <tableStyleElement type="headerRow" dxfId="11"/>
      <tableStyleElement type="totalRow" dxfId="10"/>
      <tableStyleElement type="first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20880939093557E-2"/>
          <c:y val="5.6187239185029929E-2"/>
          <c:w val="0.84969406537479641"/>
          <c:h val="0.52149889537189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'KLRAUJO SPAUDIMO DUOMENYS'!$E$11</c:f>
              <c:strCache>
                <c:ptCount val="1"/>
                <c:pt idx="0">
                  <c:v>SISTOLINIS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'KLRAUJO SPAUDIMO DUOMENYS'!$C$12:$D$19</c:f>
              <c:multiLvlStrCache>
                <c:ptCount val="8"/>
                <c:lvl>
                  <c:pt idx="0">
                    <c:v>et</c:v>
                  </c:pt>
                  <c:pt idx="1">
                    <c:v>et</c:v>
                  </c:pt>
                  <c:pt idx="2">
                    <c:v>et</c:v>
                  </c:pt>
                  <c:pt idx="3">
                    <c:v>et</c:v>
                  </c:pt>
                  <c:pt idx="4">
                    <c:v>et</c:v>
                  </c:pt>
                  <c:pt idx="5">
                    <c:v>et</c:v>
                  </c:pt>
                  <c:pt idx="6">
                    <c:v>et</c:v>
                  </c:pt>
                  <c:pt idx="7">
                    <c:v>et</c:v>
                  </c:pt>
                </c:lvl>
                <c:lvl>
                  <c:pt idx="0">
                    <c:v>2022-04-07</c:v>
                  </c:pt>
                  <c:pt idx="1">
                    <c:v>2022-04-07</c:v>
                  </c:pt>
                  <c:pt idx="2">
                    <c:v>2022-04-08</c:v>
                  </c:pt>
                  <c:pt idx="3">
                    <c:v>2022-04-08</c:v>
                  </c:pt>
                  <c:pt idx="4">
                    <c:v>2022-04-09</c:v>
                  </c:pt>
                  <c:pt idx="5">
                    <c:v>2022-04-09</c:v>
                  </c:pt>
                  <c:pt idx="6">
                    <c:v>2022-04-10</c:v>
                  </c:pt>
                  <c:pt idx="7">
                    <c:v>2022-04-10</c:v>
                  </c:pt>
                </c:lvl>
              </c:multiLvlStrCache>
            </c:multiLvlStrRef>
          </c:cat>
          <c:val>
            <c:numRef>
              <c:f>'KLRAUJO SPAUDIMO DUOMENYS'!$E$12:$E$20</c:f>
              <c:numCache>
                <c:formatCode>0</c:formatCod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1-4D12-851E-B33D67C20758}"/>
            </c:ext>
          </c:extLst>
        </c:ser>
        <c:ser>
          <c:idx val="1"/>
          <c:order val="1"/>
          <c:tx>
            <c:strRef>
              <c:f>'KLRAUJO SPAUDIMO DUOMENYS'!$F$11</c:f>
              <c:strCache>
                <c:ptCount val="1"/>
                <c:pt idx="0">
                  <c:v>DIASTOLINIS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'KLRAUJO SPAUDIMO DUOMENYS'!$C$12:$D$19</c:f>
              <c:multiLvlStrCache>
                <c:ptCount val="8"/>
                <c:lvl>
                  <c:pt idx="0">
                    <c:v>et</c:v>
                  </c:pt>
                  <c:pt idx="1">
                    <c:v>et</c:v>
                  </c:pt>
                  <c:pt idx="2">
                    <c:v>et</c:v>
                  </c:pt>
                  <c:pt idx="3">
                    <c:v>et</c:v>
                  </c:pt>
                  <c:pt idx="4">
                    <c:v>et</c:v>
                  </c:pt>
                  <c:pt idx="5">
                    <c:v>et</c:v>
                  </c:pt>
                  <c:pt idx="6">
                    <c:v>et</c:v>
                  </c:pt>
                  <c:pt idx="7">
                    <c:v>et</c:v>
                  </c:pt>
                </c:lvl>
                <c:lvl>
                  <c:pt idx="0">
                    <c:v>2022-04-07</c:v>
                  </c:pt>
                  <c:pt idx="1">
                    <c:v>2022-04-07</c:v>
                  </c:pt>
                  <c:pt idx="2">
                    <c:v>2022-04-08</c:v>
                  </c:pt>
                  <c:pt idx="3">
                    <c:v>2022-04-08</c:v>
                  </c:pt>
                  <c:pt idx="4">
                    <c:v>2022-04-09</c:v>
                  </c:pt>
                  <c:pt idx="5">
                    <c:v>2022-04-09</c:v>
                  </c:pt>
                  <c:pt idx="6">
                    <c:v>2022-04-10</c:v>
                  </c:pt>
                  <c:pt idx="7">
                    <c:v>2022-04-10</c:v>
                  </c:pt>
                </c:lvl>
              </c:multiLvlStrCache>
            </c:multiLvlStrRef>
          </c:cat>
          <c:val>
            <c:numRef>
              <c:f>'KLRAUJO SPAUDIMO DUOMENYS'!$F$12:$F$20</c:f>
              <c:numCache>
                <c:formatCode>0</c:formatCode>
                <c:ptCount val="8"/>
                <c:pt idx="0">
                  <c:v>99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7584"/>
        <c:axId val="361742040"/>
      </c:barChart>
      <c:lineChart>
        <c:grouping val="standard"/>
        <c:varyColors val="0"/>
        <c:ser>
          <c:idx val="2"/>
          <c:order val="2"/>
          <c:tx>
            <c:strRef>
              <c:f>'KLRAUJO SPAUDIMO DUOMENYS'!$G$11</c:f>
              <c:strCache>
                <c:ptCount val="1"/>
                <c:pt idx="0">
                  <c:v>ŠIRDIES RITMAS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'KLRAUJO SPAUDIMO DUOMENYS'!$G$12:$G$20</c:f>
              <c:numCache>
                <c:formatCode>0</c:formatCod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9936"/>
        <c:axId val="33289552"/>
      </c:lineChart>
      <c:catAx>
        <c:axId val="3617275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</c:title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61742040"/>
        <c:crosses val="autoZero"/>
        <c:auto val="1"/>
        <c:lblAlgn val="ctr"/>
        <c:lblOffset val="100"/>
        <c:noMultiLvlLbl val="0"/>
      </c:catAx>
      <c:valAx>
        <c:axId val="36174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KRAUJO SPAUDIMAS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</c:title>
        <c:numFmt formatCode="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61727584"/>
        <c:crosses val="autoZero"/>
        <c:crossBetween val="between"/>
      </c:valAx>
      <c:valAx>
        <c:axId val="33289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ŠIRDIES RITMAS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33289936"/>
        <c:crosses val="max"/>
        <c:crossBetween val="between"/>
      </c:valAx>
      <c:catAx>
        <c:axId val="33289936"/>
        <c:scaling>
          <c:orientation val="minMax"/>
        </c:scaling>
        <c:delete val="1"/>
        <c:axPos val="b"/>
        <c:majorTickMark val="none"/>
        <c:minorTickMark val="none"/>
        <c:tickLblPos val="nextTo"/>
        <c:crossAx val="3328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8</xdr:row>
      <xdr:rowOff>95249</xdr:rowOff>
    </xdr:from>
    <xdr:to>
      <xdr:col>7</xdr:col>
      <xdr:colOff>3152775</xdr:colOff>
      <xdr:row>8</xdr:row>
      <xdr:rowOff>3000374</xdr:rowOff>
    </xdr:to>
    <xdr:graphicFrame macro="">
      <xdr:nvGraphicFramePr>
        <xdr:cNvPr id="5" name="KraujospūdžioSekimas" descr="Stulpelinės diagramos ir linijinės diagramos kombinacija, kuri seka kraujospūdį ir pulsą per tam tikrą laiką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uomenys" displayName="Duomenys" ref="B11:H20" totalsRowCount="1">
  <autoFilter ref="B11:H19" xr:uid="{00000000-0009-0000-0100-000001000000}"/>
  <tableColumns count="7">
    <tableColumn id="2" xr3:uid="{00000000-0010-0000-0000-000002000000}" name="LAIKAS" totalsRowLabel="Vidutinis" totalsRowDxfId="6" dataCellStyle="Laikas"/>
    <tableColumn id="1" xr3:uid="{00000000-0010-0000-0000-000001000000}" name="DATA" totalsRowDxfId="5" dataCellStyle="Data"/>
    <tableColumn id="7" xr3:uid="{00000000-0010-0000-0000-000007000000}" name="AM/PM" totalsRowDxfId="4">
      <calculatedColumnFormula>IFERROR(IF(Duomenys[[#This Row],[LAIKAS]]="","",RIGHT(TEXT(Duomenys[[#This Row],[LAIKAS]],"h:mm AM/PM"),2)), "")</calculatedColumnFormula>
    </tableColumn>
    <tableColumn id="3" xr3:uid="{00000000-0010-0000-0000-000003000000}" name="SISTOLINIS" totalsRowFunction="average" totalsRowDxfId="3"/>
    <tableColumn id="4" xr3:uid="{00000000-0010-0000-0000-000004000000}" name="DIASTOLINIS" totalsRowFunction="average" totalsRowDxfId="2"/>
    <tableColumn id="5" xr3:uid="{00000000-0010-0000-0000-000005000000}" name="ŠIRDIES RITMAS" totalsRowFunction="average" totalsRowDxfId="1"/>
    <tableColumn id="6" xr3:uid="{00000000-0010-0000-0000-000006000000}" name="PASTABOS" totalsRowDxfId="0"/>
  </tableColumns>
  <tableStyleInfo name="Kraujospūdžio sekimo priemonė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laiką, datą, sistolinio ir diastolinio kraujo spaudimo rodmenis, širdies ritmą ir pastabas. AM/PM stulpelis atnaujinamas automatiškai"/>
    </ext>
  </extLst>
</table>
</file>

<file path=xl/theme/theme11.xml><?xml version="1.0" encoding="utf-8"?>
<a:theme xmlns:a="http://schemas.openxmlformats.org/drawingml/2006/main" name="Office Theme">
  <a:themeElements>
    <a:clrScheme name="Blood pressure tracker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H20"/>
  <sheetViews>
    <sheetView showGridLines="0" tabSelected="1" workbookViewId="0"/>
  </sheetViews>
  <sheetFormatPr defaultRowHeight="30" customHeight="1" x14ac:dyDescent="0.25"/>
  <cols>
    <col min="1" max="1" width="2.625" customWidth="1"/>
    <col min="2" max="3" width="12.625" customWidth="1"/>
    <col min="4" max="4" width="14.5" customWidth="1"/>
    <col min="5" max="5" width="12.625" customWidth="1"/>
    <col min="6" max="6" width="14" bestFit="1" customWidth="1"/>
    <col min="7" max="7" width="9.625" customWidth="1"/>
    <col min="8" max="8" width="44.625" customWidth="1"/>
    <col min="9" max="9" width="2.625" customWidth="1"/>
  </cols>
  <sheetData>
    <row r="1" spans="2:8" ht="45" customHeight="1" thickBot="1" x14ac:dyDescent="0.55000000000000004">
      <c r="B1" s="13" t="s">
        <v>0</v>
      </c>
      <c r="C1" s="13"/>
      <c r="D1" s="13"/>
      <c r="E1" s="13"/>
      <c r="F1" s="13"/>
      <c r="G1" s="13"/>
      <c r="H1" s="13"/>
    </row>
    <row r="2" spans="2:8" ht="62.25" customHeight="1" thickTop="1" x14ac:dyDescent="0.3">
      <c r="B2" s="3" t="s">
        <v>1</v>
      </c>
      <c r="C2" s="16"/>
      <c r="D2" s="16"/>
      <c r="E2" s="16"/>
      <c r="F2" s="16"/>
    </row>
    <row r="3" spans="2:8" ht="26.1" customHeight="1" x14ac:dyDescent="0.25">
      <c r="E3" s="4" t="s">
        <v>12</v>
      </c>
      <c r="F3" s="4" t="s">
        <v>15</v>
      </c>
      <c r="H3" s="14" t="s">
        <v>18</v>
      </c>
    </row>
    <row r="4" spans="2:8" ht="18.600000000000001" customHeight="1" x14ac:dyDescent="0.3">
      <c r="B4" s="18" t="s">
        <v>2</v>
      </c>
      <c r="C4" s="18"/>
      <c r="D4" s="18"/>
      <c r="E4" s="5">
        <v>120</v>
      </c>
      <c r="F4" s="6">
        <v>80</v>
      </c>
      <c r="H4" s="15"/>
    </row>
    <row r="5" spans="2:8" ht="26.1" customHeight="1" x14ac:dyDescent="0.25">
      <c r="E5" s="4" t="s">
        <v>12</v>
      </c>
      <c r="F5" s="4" t="s">
        <v>15</v>
      </c>
      <c r="H5" s="15"/>
    </row>
    <row r="6" spans="2:8" ht="18.600000000000001" customHeight="1" x14ac:dyDescent="0.3">
      <c r="B6" s="18" t="s">
        <v>3</v>
      </c>
      <c r="C6" s="18"/>
      <c r="D6" s="18"/>
      <c r="E6" s="5">
        <v>140</v>
      </c>
      <c r="F6" s="6">
        <v>90</v>
      </c>
      <c r="H6" s="15"/>
    </row>
    <row r="7" spans="2:8" ht="44.45" customHeight="1" x14ac:dyDescent="0.3">
      <c r="B7" s="18" t="s">
        <v>4</v>
      </c>
      <c r="C7" s="18"/>
      <c r="D7" s="18"/>
      <c r="E7" s="17" t="s">
        <v>13</v>
      </c>
      <c r="F7" s="17"/>
      <c r="H7" s="15"/>
    </row>
    <row r="8" spans="2:8" ht="45" customHeight="1" thickBot="1" x14ac:dyDescent="0.35">
      <c r="B8" s="12" t="s">
        <v>5</v>
      </c>
      <c r="C8" s="12"/>
      <c r="D8" s="12"/>
      <c r="E8" s="12"/>
      <c r="F8" s="12"/>
      <c r="G8" s="12"/>
      <c r="H8" s="12"/>
    </row>
    <row r="9" spans="2:8" ht="243" customHeight="1" thickTop="1" thickBot="1" x14ac:dyDescent="0.3">
      <c r="B9" s="10" t="s">
        <v>6</v>
      </c>
      <c r="C9" s="10"/>
      <c r="D9" s="10"/>
      <c r="E9" s="10"/>
      <c r="F9" s="10"/>
      <c r="G9" s="10"/>
      <c r="H9" s="10"/>
    </row>
    <row r="10" spans="2:8" ht="45" customHeight="1" thickTop="1" x14ac:dyDescent="0.3">
      <c r="B10" s="11" t="s">
        <v>7</v>
      </c>
      <c r="C10" s="11"/>
      <c r="D10" s="11"/>
      <c r="E10" s="11"/>
      <c r="F10" s="11"/>
      <c r="G10" s="11"/>
      <c r="H10" s="11"/>
    </row>
    <row r="11" spans="2:8" ht="30" customHeight="1" x14ac:dyDescent="0.25">
      <c r="B11" t="s">
        <v>8</v>
      </c>
      <c r="C11" t="s">
        <v>10</v>
      </c>
      <c r="D11" t="s">
        <v>11</v>
      </c>
      <c r="E11" t="s">
        <v>14</v>
      </c>
      <c r="F11" t="s">
        <v>16</v>
      </c>
      <c r="G11" t="s">
        <v>17</v>
      </c>
      <c r="H11" t="s">
        <v>19</v>
      </c>
    </row>
    <row r="12" spans="2:8" ht="30" customHeight="1" x14ac:dyDescent="0.25">
      <c r="B12" s="7">
        <v>0.41666666666666669</v>
      </c>
      <c r="C12" s="8">
        <f ca="1">TODAY()</f>
        <v>44658</v>
      </c>
      <c r="D12" t="str">
        <f>IFERROR(IF(Duomenys[[#This Row],[LAIKAS]]="","",RIGHT(TEXT(Duomenys[[#This Row],[LAIKAS]],"h:mm AM/PM"),2)), "")</f>
        <v>et</v>
      </c>
      <c r="E12" s="9">
        <v>129</v>
      </c>
      <c r="F12" s="9">
        <v>99</v>
      </c>
      <c r="G12" s="9">
        <v>72</v>
      </c>
    </row>
    <row r="13" spans="2:8" ht="30" customHeight="1" x14ac:dyDescent="0.25">
      <c r="B13" s="7">
        <v>0.75</v>
      </c>
      <c r="C13" s="8">
        <f ca="1">TODAY()</f>
        <v>44658</v>
      </c>
      <c r="D13" t="str">
        <f>IFERROR(IF(Duomenys[[#This Row],[LAIKAS]]="","",RIGHT(TEXT(Duomenys[[#This Row],[LAIKAS]],"h:mm AM/PM"),2)), "")</f>
        <v>et</v>
      </c>
      <c r="E13" s="9">
        <v>133</v>
      </c>
      <c r="F13" s="9">
        <v>80</v>
      </c>
      <c r="G13" s="9">
        <v>75</v>
      </c>
    </row>
    <row r="14" spans="2:8" ht="30" customHeight="1" x14ac:dyDescent="0.25">
      <c r="B14" s="7">
        <v>0.4375</v>
      </c>
      <c r="C14" s="8">
        <f ca="1">TODAY()+1</f>
        <v>44659</v>
      </c>
      <c r="D14" t="str">
        <f>IFERROR(IF(Duomenys[[#This Row],[LAIKAS]]="","",RIGHT(TEXT(Duomenys[[#This Row],[LAIKAS]],"h:mm AM/PM"),2)), "")</f>
        <v>et</v>
      </c>
      <c r="E14" s="9">
        <v>142</v>
      </c>
      <c r="F14" s="9">
        <v>86</v>
      </c>
      <c r="G14" s="9">
        <v>70</v>
      </c>
    </row>
    <row r="15" spans="2:8" ht="30" customHeight="1" x14ac:dyDescent="0.25">
      <c r="B15" s="7">
        <v>0.79166666666666663</v>
      </c>
      <c r="C15" s="8">
        <f t="shared" ref="C15" ca="1" si="0">TODAY()+1</f>
        <v>44659</v>
      </c>
      <c r="D15" t="str">
        <f>IFERROR(IF(Duomenys[[#This Row],[LAIKAS]]="","",RIGHT(TEXT(Duomenys[[#This Row],[LAIKAS]],"h:mm AM/PM"),2)), "")</f>
        <v>et</v>
      </c>
      <c r="E15" s="9">
        <v>141</v>
      </c>
      <c r="F15" s="9">
        <v>84</v>
      </c>
      <c r="G15" s="9">
        <v>68</v>
      </c>
    </row>
    <row r="16" spans="2:8" ht="30" customHeight="1" x14ac:dyDescent="0.25">
      <c r="B16" s="7">
        <v>0.375</v>
      </c>
      <c r="C16" s="8">
        <f ca="1">TODAY()+2</f>
        <v>44660</v>
      </c>
      <c r="D16" t="str">
        <f>IFERROR(IF(Duomenys[[#This Row],[LAIKAS]]="","",RIGHT(TEXT(Duomenys[[#This Row],[LAIKAS]],"h:mm AM/PM"),2)), "")</f>
        <v>et</v>
      </c>
      <c r="E16" s="9">
        <v>137</v>
      </c>
      <c r="F16" s="9">
        <v>84</v>
      </c>
      <c r="G16" s="9">
        <v>70</v>
      </c>
    </row>
    <row r="17" spans="2:8" ht="30" customHeight="1" x14ac:dyDescent="0.25">
      <c r="B17" s="7">
        <v>0.77083333333333337</v>
      </c>
      <c r="C17" s="8">
        <f ca="1">TODAY()+2</f>
        <v>44660</v>
      </c>
      <c r="D17" t="str">
        <f>IFERROR(IF(Duomenys[[#This Row],[LAIKAS]]="","",RIGHT(TEXT(Duomenys[[#This Row],[LAIKAS]],"h:mm AM/PM"),2)), "")</f>
        <v>et</v>
      </c>
      <c r="E17" s="9">
        <v>139</v>
      </c>
      <c r="F17" s="9">
        <v>83</v>
      </c>
      <c r="G17" s="9">
        <v>72</v>
      </c>
    </row>
    <row r="18" spans="2:8" ht="30" customHeight="1" x14ac:dyDescent="0.25">
      <c r="B18" s="7">
        <v>0.41666666666666669</v>
      </c>
      <c r="C18" s="8">
        <f ca="1">TODAY()+3</f>
        <v>44661</v>
      </c>
      <c r="D18" t="str">
        <f>IFERROR(IF(Duomenys[[#This Row],[LAIKAS]]="","",RIGHT(TEXT(Duomenys[[#This Row],[LAIKAS]],"h:mm AM/PM"),2)), "")</f>
        <v>et</v>
      </c>
      <c r="E18" s="9">
        <v>140</v>
      </c>
      <c r="F18" s="9">
        <v>85</v>
      </c>
      <c r="G18" s="9">
        <v>78</v>
      </c>
    </row>
    <row r="19" spans="2:8" ht="30" customHeight="1" x14ac:dyDescent="0.25">
      <c r="B19" s="7">
        <v>0.75</v>
      </c>
      <c r="C19" s="8">
        <f ca="1">TODAY()+3</f>
        <v>44661</v>
      </c>
      <c r="D19" t="str">
        <f>IFERROR(IF(Duomenys[[#This Row],[LAIKAS]]="","",RIGHT(TEXT(Duomenys[[#This Row],[LAIKAS]],"h:mm AM/PM"),2)), "")</f>
        <v>et</v>
      </c>
      <c r="E19" s="9">
        <v>138</v>
      </c>
      <c r="F19" s="9">
        <v>85</v>
      </c>
      <c r="G19" s="9">
        <v>69</v>
      </c>
    </row>
    <row r="20" spans="2:8" ht="30" customHeight="1" x14ac:dyDescent="0.25">
      <c r="B20" s="2" t="s">
        <v>9</v>
      </c>
      <c r="C20" s="2"/>
      <c r="D20" s="2"/>
      <c r="E20" s="1">
        <f>SUBTOTAL(101,Duomenys[SISTOLINIS])</f>
        <v>137.375</v>
      </c>
      <c r="F20" s="1">
        <f>SUBTOTAL(101,Duomenys[DIASTOLINIS])</f>
        <v>85.75</v>
      </c>
      <c r="G20" s="1">
        <f>SUBTOTAL(101,Duomenys[ŠIRDIES RITMAS])</f>
        <v>71.75</v>
      </c>
      <c r="H20" s="2"/>
    </row>
  </sheetData>
  <dataConsolidate/>
  <mergeCells count="7">
    <mergeCell ref="B1:H1"/>
    <mergeCell ref="H3:H7"/>
    <mergeCell ref="C2:F2"/>
    <mergeCell ref="E7:F7"/>
    <mergeCell ref="B4:D4"/>
    <mergeCell ref="B6:D6"/>
    <mergeCell ref="B7:D7"/>
  </mergeCells>
  <conditionalFormatting sqref="F12:F19">
    <cfRule type="expression" dxfId="8" priority="3">
      <formula>F12&gt;MaksDiastolinis</formula>
    </cfRule>
  </conditionalFormatting>
  <conditionalFormatting sqref="E12:E19">
    <cfRule type="expression" dxfId="7" priority="4">
      <formula>E12&gt;MaksSistolinis</formula>
    </cfRule>
  </conditionalFormatting>
  <dataValidations count="25">
    <dataValidation allowBlank="1" showInputMessage="1" showErrorMessage="1" prompt="Stulpelyje po šia antrašte įveskite laiką 24 val. formatu. Norėdami rasti konkrečius įrašus, naudokite antraščių filtrus" sqref="B11" xr:uid="{00000000-0002-0000-0000-000000000000}"/>
    <dataValidation allowBlank="1" showInputMessage="1" showErrorMessage="1" prompt="Šiame stulpelyje po šia antrašte įveskite datą" sqref="C11" xr:uid="{00000000-0002-0000-0000-000001000000}"/>
    <dataValidation allowBlank="1" showInputMessage="1" showErrorMessage="1" prompt="Stulpelyje po šia antrašte AM/PM atnaujinama automatiškai" sqref="D11" xr:uid="{00000000-0002-0000-0000-000002000000}"/>
    <dataValidation allowBlank="1" showInputMessage="1" showErrorMessage="1" prompt="Šiame stulpelyje po šia antrašte įveskite sistolinį kraujospūdį. Rodmuo, viršijantis langelyje E6 nustatytas ribas, bus paryškintas RGB spalva R=255 G=0 B=0" sqref="E11" xr:uid="{00000000-0002-0000-0000-000003000000}"/>
    <dataValidation allowBlank="1" showInputMessage="1" showErrorMessage="1" prompt="Šiame stulpelyje po šia antrašte įveskite diastolinį kraujospūdį. Rodmuo, viršijantis langelyje F6 nustatytas ribas, bus paryškintas RGB spalva R=255 G=0 B=0" sqref="F11" xr:uid="{00000000-0002-0000-0000-000004000000}"/>
    <dataValidation allowBlank="1" showInputMessage="1" showErrorMessage="1" prompt="Šiame stulpelyje po šia antrašte įveskite pulsą" sqref="G11" xr:uid="{00000000-0002-0000-0000-000005000000}"/>
    <dataValidation allowBlank="1" showInputMessage="1" showErrorMessage="1" prompt="Šiame stulpelyje po antrašte įveskite pastabas" sqref="H11" xr:uid="{00000000-0002-0000-0000-000006000000}"/>
    <dataValidation allowBlank="1" showInputMessage="1" showErrorMessage="1" prompt="Įveskite vardą langelyje dešinėje" sqref="B2" xr:uid="{00000000-0002-0000-0000-000007000000}"/>
    <dataValidation allowBlank="1" showInputMessage="1" showErrorMessage="1" prompt="Šiame langelyje įveskite vardą" sqref="C2:F2" xr:uid="{00000000-0002-0000-0000-000008000000}"/>
    <dataValidation allowBlank="1" showInputMessage="1" showErrorMessage="1" prompt="Langeliuose dešinėje įveskite tikslinį kraujospūdį. Paisykite įspėjimo H3 langelyje" sqref="B4:D4" xr:uid="{00000000-0002-0000-0000-000009000000}"/>
    <dataValidation allowBlank="1" showInputMessage="1" showErrorMessage="1" prompt="Langelyje dešinėje įveskite gydytojo telefono numerį" sqref="B7:D7" xr:uid="{00000000-0002-0000-0000-00000A000000}"/>
    <dataValidation allowBlank="1" showInputMessage="1" showErrorMessage="1" prompt="Langeliuose dešinėje įveskite kraujospūdžio ribas" sqref="B6:D6" xr:uid="{00000000-0002-0000-0000-00000B000000}"/>
    <dataValidation allowBlank="1" showInputMessage="1" showErrorMessage="1" prompt="Šiame langelyje įveskite diastolinio kraujospūdžio ribas. Skambinkite gydytojui, jei faktiniai rodmenys didesni nei ši reikšmė" sqref="F6" xr:uid="{00000000-0002-0000-0000-00000C000000}"/>
    <dataValidation allowBlank="1" showInputMessage="1" showErrorMessage="1" prompt="Šiame langelyje įveskite sistolinio kraujospūdžio ribas. Skambinkite gydytojui, jei faktiniai rodmenys didesni nei ši reikšmė" sqref="E6" xr:uid="{00000000-0002-0000-0000-00000D000000}"/>
    <dataValidation allowBlank="1" showInputMessage="1" showErrorMessage="1" prompt="Žemiau esančiame langelyje įveskite sistolinio kraujospūdžio ribas. Skambinkite gydytojui, jei faktiniai rodmenys didesni nei ši reikšmė" sqref="E5" xr:uid="{00000000-0002-0000-0000-00000E000000}"/>
    <dataValidation allowBlank="1" showInputMessage="1" showErrorMessage="1" prompt="Žemiau esančiame langelyje įveskite diastolinio kraujospūdžio ribas. Skambinkite gydytojui, jei faktiniai rodmenys didesni nei ši reikšmė" sqref="F5" xr:uid="{00000000-0002-0000-0000-00000F000000}"/>
    <dataValidation allowBlank="1" showInputMessage="1" showErrorMessage="1" prompt="Žemiau esančiame langelyje įveskite tikslinį diastolinį kraujospūdį" sqref="F3" xr:uid="{00000000-0002-0000-0000-000010000000}"/>
    <dataValidation allowBlank="1" showInputMessage="1" showErrorMessage="1" prompt="Šiame langelyje įveskite tikslinį diastolinį kraujo spaudimą" sqref="F4" xr:uid="{00000000-0002-0000-0000-000011000000}"/>
    <dataValidation allowBlank="1" showInputMessage="1" showErrorMessage="1" prompt="Šiame langelyje įveskite tikslinį sistolinį kraujo spaudimą" sqref="E4" xr:uid="{00000000-0002-0000-0000-000012000000}"/>
    <dataValidation allowBlank="1" showInputMessage="1" showErrorMessage="1" prompt="Žemiau esančiame langelyje įveskite tikslinį sistolinį kraujo spaudimą" sqref="E3" xr:uid="{00000000-0002-0000-0000-000013000000}"/>
    <dataValidation allowBlank="1" showInputMessage="1" showErrorMessage="1" prompt="Šiame langelyje įveskite gydytojo telefono numerį" sqref="E7:F7" xr:uid="{00000000-0002-0000-0000-000014000000}"/>
    <dataValidation allowBlank="1" showInputMessage="1" showErrorMessage="1" prompt="Žemiau esančioje lentelėje įveskite kraujospūdžio ir pulso duomenis. Bet kokie kraujospūdžio rodmenys, viršijantys ribą, nustatytą E6 ir F6 langeliuose, bus paryškinti nurodant, kad reikia skambinti gydytojui" sqref="B10" xr:uid="{00000000-0002-0000-0000-000015000000}"/>
    <dataValidation allowBlank="1" showInputMessage="1" showErrorMessage="1" prompt="Kraujospūdžio ir pulso diagrama yra žemiau esančiame langelyje" sqref="B8" xr:uid="{00000000-0002-0000-0000-000016000000}"/>
    <dataValidation allowBlank="1" showInputMessage="1" showErrorMessage="1" prompt="Šiame langelyje yra šio darbalapio pavadinimas. Įveskite vardą, tikslinį kraujospūdį, reikšmę Skambinti gydytojui, jei viršija, ir gydytojo telefono numerį žemiau esančiuose langeliuose nuo B2 iki F7" sqref="B1" xr:uid="{00000000-0002-0000-0000-000017000000}"/>
    <dataValidation allowBlank="1" showInputMessage="1" showErrorMessage="1" prompt="Šiame darbalapyje sukurkite kraujospūdžio stebėjimo priemonę. Įveskite kraujospūdžio informaciją duomenų lentelėje, pradėdami langelyje B11. Eigos diagrama yra langelyje B9. Įspėjimas yra langelyje H3" sqref="A1" xr:uid="{00000000-0002-0000-0000-000018000000}"/>
  </dataValidations>
  <printOptions horizontalCentered="1"/>
  <pageMargins left="0.4" right="0.4" top="0.4" bottom="0.4" header="0.3" footer="0.3"/>
  <pageSetup paperSize="9" scale="75" fitToHeight="0" orientation="portrait" r:id="rId1"/>
  <headerFooter differentFirst="1">
    <oddFooter>Page &amp;P of &amp;N</oddFooter>
  </headerFooter>
  <ignoredErrors>
    <ignoredError sqref="D12" calculatedColumn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3FA4B7E1-3F98-4F77-AE7F-4F14076BA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BDBB579F-D5C4-45F5-83D7-A7AAD19BCEBC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67004751-982E-42F7-B802-CAF8480159A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TM03986884</ap:Template>
  <ap:DocSecurity>0</ap:DocSecurity>
  <ap:ScaleCrop>false</ap:ScaleCrop>
  <ap:HeadingPairs>
    <vt:vector baseType="variant" size="4">
      <vt:variant>
        <vt:lpstr>Darbalapiai</vt:lpstr>
      </vt:variant>
      <vt:variant>
        <vt:i4>1</vt:i4>
      </vt:variant>
      <vt:variant>
        <vt:lpstr>Įvardytieji diapazonai</vt:lpstr>
      </vt:variant>
      <vt:variant>
        <vt:i4>9</vt:i4>
      </vt:variant>
    </vt:vector>
  </ap:HeadingPairs>
  <ap:TitlesOfParts>
    <vt:vector baseType="lpstr" size="10">
      <vt:lpstr>KLRAUJO SPAUDIMO DUOMENYS</vt:lpstr>
      <vt:lpstr>_1AntraštėsSritis..F6</vt:lpstr>
      <vt:lpstr>_1EilutėsAntraštėsSritis..C2</vt:lpstr>
      <vt:lpstr>_1StulpelioPavadinimas</vt:lpstr>
      <vt:lpstr>_2EilutėsAntraštėsSritis..E7</vt:lpstr>
      <vt:lpstr>MaksDiastolinis</vt:lpstr>
      <vt:lpstr>MaksSistolinis</vt:lpstr>
      <vt:lpstr>'KLRAUJO SPAUDIMO DUOMENYS'!Print_Titles</vt:lpstr>
      <vt:lpstr>TikslinisDiastolinis</vt:lpstr>
      <vt:lpstr>TikslinisSistolinis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2022-02-14T04:53:04Z</dcterms:created>
  <dcterms:modified xsi:type="dcterms:W3CDTF">2022-04-07T06:26:05Z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