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harts/chart22.xml" ContentType="application/vnd.openxmlformats-officedocument.drawingml.chart+xml"/>
  <Override PartName="/xl/charts/colors22.xml" ContentType="application/vnd.ms-office.chartcolorstyle+xml"/>
  <Override PartName="/xl/charts/style22.xml" ContentType="application/vnd.ms-office.chartstyle+xml"/>
  <Override PartName="/xl/worksheets/sheet12.xml" ContentType="application/vnd.openxmlformats-officedocument.spreadsheetml.worksheet+xml"/>
  <Override PartName="/xl/tables/table11.xml" ContentType="application/vnd.openxmlformats-officedocument.spreadsheetml.table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2"/>
  <workbookPr filterPrivacy="1" codeName="ThisWorkbook"/>
  <xr:revisionPtr revIDLastSave="0" documentId="13_ncr:1_{C78FF69D-CD97-48EE-A6A2-CD67403EC95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rašymo atsakyti sekimo įrankis" sheetId="1" r:id="rId1"/>
    <sheet name="Prašymo atsakyti suvestinė" sheetId="2" r:id="rId2"/>
  </sheets>
  <definedNames>
    <definedName name="IšVisoAtsakiusių">KvietimųLentelė[[#Totals],[Prašymas atsakyti]]</definedName>
    <definedName name="IšVisoDalyvausiančių">SUM(IF(KvietimųLentelė[Prašymas atsakyti]="Taip",KvietimųLentelė[VAKARĖLIS]))</definedName>
    <definedName name="IšVisoIšsiųsta">KvietimųLentelė[[#Totals],[SIŲSTI?]]</definedName>
    <definedName name="IšVisoNeatsakiusių">KvietimųLentelė[[#Totals],[SIŲSTI?]]-KvietimųLentelė[[#Totals],[Prašymas atsakyti]]</definedName>
    <definedName name="IšVisoNedalyvausiančių">SUMIFS(KvietimųLentelė[VAKARĖLIS],KvietimųLentelė[Prašymas atsakyti],"=Ne")</definedName>
    <definedName name="LikusiosDienos">VestuviųData-TODAY()</definedName>
    <definedName name="NeatsakytiKvietimai">KvietimųLentelė[[#Totals],[SIŲSTI?]]-IšVisoAtsakiusių</definedName>
    <definedName name="Pavadinimas1">KvietimųLentelė[[#Headers],[SVEČIO VARDAS]]</definedName>
    <definedName name="Prašymas_atsakyti">KvietimųLentelė[[#Totals],[Prašymas atsakyti]]</definedName>
    <definedName name="_xlnm.Print_Titles" localSheetId="0">'Prašymo atsakyti sekimo įrankis'!$2:$3</definedName>
    <definedName name="StulpelioAntraštėsDiapazonas1..B3.1">'Prašymo atsakyti sekimo įrankis'!$B$2</definedName>
    <definedName name="StulpelioAntraštėsDiapazonas1..B3.2">'Prašymo atsakyti suvestinė'!$B$2</definedName>
    <definedName name="StulpelioAntraštėsDiapazonas2..B5.1">'Prašymo atsakyti sekimo įrankis'!$B$4</definedName>
    <definedName name="StulpelioAntraštėsDiapazonas2..B5.2">'Prašymo atsakyti suvestinė'!$B$4</definedName>
    <definedName name="StulpelioAntraštėsDiapazonas3..B7.1">'Prašymo atsakyti sekimo įrankis'!$B$6</definedName>
    <definedName name="StulpelioAntraštėsDiapazonas3..B7.2">'Prašymo atsakyti suvestinė'!$B$6</definedName>
    <definedName name="StulpelioAntraštėsDiapazonas4..B9.1">'Prašymo atsakyti sekimo įrankis'!$B$8</definedName>
    <definedName name="StulpelioAntraštėsDiapazonas4..B9.2">'Prašymo atsakyti suvestinė'!$B$8</definedName>
    <definedName name="StulpelioAntraštėsDiapazonas5..B11.1">'Prašymo atsakyti sekimo įrankis'!$B$10</definedName>
    <definedName name="StulpelioAntraštėsDiapazonas5..B11.2">'Prašymo atsakyti suvestinė'!$B$10</definedName>
    <definedName name="StulpelioAntraštėsDiapazonas6..O15.2">'Prašymo atsakyti suvestinė'!$O$2</definedName>
    <definedName name="VestuviųData">'Prašymo atsakyti sekimo įrankis'!$B$3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2" l="1"/>
  <c r="G10" i="2"/>
  <c r="G9" i="2"/>
  <c r="G6" i="2"/>
  <c r="G5" i="2"/>
  <c r="G4" i="2"/>
  <c r="B9" i="1"/>
  <c r="B9" i="2"/>
  <c r="B7" i="2"/>
  <c r="B7" i="1"/>
  <c r="E15" i="1"/>
  <c r="H10" i="2" l="1"/>
  <c r="H11" i="2"/>
  <c r="H9" i="2"/>
  <c r="H5" i="2"/>
  <c r="H6" i="2"/>
  <c r="H4" i="2"/>
  <c r="F15" i="1"/>
  <c r="B11" i="1" l="1"/>
  <c r="B11" i="2"/>
  <c r="G15" i="1"/>
  <c r="B3" i="1" l="1"/>
  <c r="B5" i="1" l="1"/>
  <c r="B5" i="2"/>
  <c r="B3" i="2"/>
</calcChain>
</file>

<file path=xl/sharedStrings.xml><?xml version="1.0" encoding="utf-8"?>
<sst xmlns="http://schemas.openxmlformats.org/spreadsheetml/2006/main" count="158" uniqueCount="54">
  <si>
    <t>VESTUVIŲ DATA</t>
  </si>
  <si>
    <t>LIKO DIENŲ</t>
  </si>
  <si>
    <t>DALYVAUJA</t>
  </si>
  <si>
    <t>NEDALYVAUJA</t>
  </si>
  <si>
    <t>NEAPMOKĖTA</t>
  </si>
  <si>
    <t>vestuvių kvietimų sekimo priemonė</t>
  </si>
  <si>
    <t>SVEČIO VARDAS</t>
  </si>
  <si>
    <t>1 vardas</t>
  </si>
  <si>
    <t>2 vardas</t>
  </si>
  <si>
    <t>3 vardas</t>
  </si>
  <si>
    <t>4 vardas</t>
  </si>
  <si>
    <t>5 vardas</t>
  </si>
  <si>
    <t>6 vardas</t>
  </si>
  <si>
    <t>7 vardas</t>
  </si>
  <si>
    <t>8 vardas</t>
  </si>
  <si>
    <t>9 vardas</t>
  </si>
  <si>
    <t>10 vardas</t>
  </si>
  <si>
    <t>11 vardas</t>
  </si>
  <si>
    <t>IŠ VISO:</t>
  </si>
  <si>
    <t>SIŲSTI?</t>
  </si>
  <si>
    <t>Taip</t>
  </si>
  <si>
    <t>PRAŠYMO ATSAKYTI SUVESTINĖ</t>
  </si>
  <si>
    <t>Prašymas atsakyti</t>
  </si>
  <si>
    <t>Ne</t>
  </si>
  <si>
    <t>Neapsisprendęs</t>
  </si>
  <si>
    <t>VAKARĖLIS</t>
  </si>
  <si>
    <t>SVEČIAS</t>
  </si>
  <si>
    <t>1 būsimas sutuoktinis</t>
  </si>
  <si>
    <t>Kita</t>
  </si>
  <si>
    <t>2 būsimas sutuoktinis</t>
  </si>
  <si>
    <t>RYŠIAI</t>
  </si>
  <si>
    <t>Brolis</t>
  </si>
  <si>
    <t>Draugas</t>
  </si>
  <si>
    <t>ADRESAS</t>
  </si>
  <si>
    <t>Adresas</t>
  </si>
  <si>
    <t>MIESTAS</t>
  </si>
  <si>
    <t>Miestas</t>
  </si>
  <si>
    <t>VALSTYBĖ</t>
  </si>
  <si>
    <t>Valstybė</t>
  </si>
  <si>
    <t>PAŠTO INDEKSAS</t>
  </si>
  <si>
    <t>TELEFONAS</t>
  </si>
  <si>
    <t>Telefonas</t>
  </si>
  <si>
    <t>KONTAKTINIS EL. PAŠTO ADRESAS</t>
  </si>
  <si>
    <t>kazkas@pavyzdys.lt</t>
  </si>
  <si>
    <t>PRAŠYMO ATSAKYTI SEKIMO ĮRANKIS</t>
  </si>
  <si>
    <t>prašymo atsakyti suvestinė</t>
  </si>
  <si>
    <t>TAIP</t>
  </si>
  <si>
    <t>NE</t>
  </si>
  <si>
    <t>Jungtinė juostinė diagrama, rodanti prašymo atsakyti teigiamų atsakymų svečių tipus, yra šiame langelyje.</t>
  </si>
  <si>
    <t>Jungtinė juostinė diagrama, rodanti prašymo atsakyti neigiamų atsakymų svečių tipus, yra šiame langelyje.</t>
  </si>
  <si>
    <t>KITA</t>
  </si>
  <si>
    <t>2 BŪSIMAS SUTUOKTINIS</t>
  </si>
  <si>
    <t>1 BŪSIMAS SUTUOKTINIS</t>
  </si>
  <si>
    <t>pastabos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</si>
</sst>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&lt;=9999999]###\-####;\(###\)\ ###\-####"/>
    <numFmt numFmtId="165" formatCode=";;;"/>
    <numFmt numFmtId="166" formatCode="yyyy\.mm\.dd;@"/>
  </numFmts>
  <fonts count="19" x14ac:knownFonts="1">
    <font>
      <sz val="11"/>
      <color theme="1"/>
      <name val="Century"/>
      <family val="1"/>
      <scheme val="minor"/>
    </font>
    <font>
      <sz val="24"/>
      <color theme="0"/>
      <name val="Arial"/>
      <family val="1"/>
      <scheme val="major"/>
    </font>
    <font>
      <sz val="9"/>
      <color theme="2" tint="-0.249977111117893"/>
      <name val="Arial"/>
      <family val="1"/>
      <scheme val="major"/>
    </font>
    <font>
      <sz val="16"/>
      <color theme="9"/>
      <name val="Arial"/>
      <family val="1"/>
      <scheme val="major"/>
    </font>
    <font>
      <sz val="9"/>
      <name val="Arial"/>
      <family val="1"/>
      <scheme val="major"/>
    </font>
    <font>
      <sz val="36"/>
      <color theme="2" tint="-0.499984740745262"/>
      <name val="Arial"/>
      <family val="1"/>
      <scheme val="major"/>
    </font>
    <font>
      <sz val="36"/>
      <color theme="1"/>
      <name val="Century"/>
      <family val="2"/>
      <scheme val="minor"/>
    </font>
    <font>
      <sz val="24"/>
      <color theme="0"/>
      <name val="Century"/>
      <family val="1"/>
      <scheme val="minor"/>
    </font>
    <font>
      <b/>
      <sz val="24"/>
      <color theme="2" tint="-0.499984740745262"/>
      <name val="Arial"/>
      <family val="2"/>
      <scheme val="major"/>
    </font>
    <font>
      <sz val="11"/>
      <color theme="1"/>
      <name val="Century"/>
      <family val="1"/>
      <scheme val="minor"/>
    </font>
    <font>
      <sz val="11"/>
      <color theme="3"/>
      <name val="Arial"/>
      <family val="1"/>
      <scheme val="major"/>
    </font>
    <font>
      <b/>
      <sz val="14"/>
      <color theme="0"/>
      <name val="Arial"/>
      <family val="1"/>
      <scheme val="major"/>
    </font>
    <font>
      <sz val="11"/>
      <color theme="1"/>
      <name val="Arial"/>
      <family val="1"/>
      <scheme val="major"/>
    </font>
    <font>
      <i/>
      <sz val="11"/>
      <color rgb="FF7F7F7F"/>
      <name val="Century"/>
      <family val="2"/>
      <scheme val="minor"/>
    </font>
    <font>
      <sz val="11"/>
      <color theme="0" tint="-4.9989318521683403E-2"/>
      <name val="Century"/>
      <family val="1"/>
      <scheme val="minor"/>
    </font>
    <font>
      <sz val="11"/>
      <color theme="2" tint="0.39994506668294322"/>
      <name val="Arial"/>
      <family val="1"/>
      <scheme val="major"/>
    </font>
    <font>
      <sz val="11"/>
      <color theme="3"/>
      <name val="Century"/>
      <family val="1"/>
      <scheme val="minor"/>
    </font>
    <font>
      <sz val="36"/>
      <color theme="0" tint="-4.9989318521683403E-2"/>
      <name val="Arial"/>
      <family val="1"/>
      <scheme val="major"/>
    </font>
    <font>
      <sz val="36"/>
      <color theme="1"/>
      <name val="Arial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2" tint="0.79998168889431442"/>
        <bgColor indexed="64"/>
      </patternFill>
    </fill>
    <fill>
      <patternFill patternType="solid">
        <fgColor theme="2" tint="0.79985961485641044"/>
        <bgColor theme="3" tint="0.79995117038483843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465926084170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double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</borders>
  <cellStyleXfs count="19">
    <xf numFmtId="0" fontId="0" fillId="2" borderId="0">
      <alignment vertical="center"/>
    </xf>
    <xf numFmtId="0" fontId="10" fillId="0" borderId="0" applyNumberFormat="0" applyFill="0" applyBorder="0" applyProtection="0">
      <alignment vertical="center"/>
    </xf>
    <xf numFmtId="0" fontId="12" fillId="0" borderId="0" applyNumberFormat="0" applyFill="0" applyBorder="0" applyAlignment="0" applyProtection="0"/>
    <xf numFmtId="0" fontId="11" fillId="7" borderId="1" applyProtection="0">
      <alignment horizontal="center"/>
    </xf>
    <xf numFmtId="0" fontId="5" fillId="2" borderId="0" applyBorder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horizontal="left" vertical="center" indent="1"/>
    </xf>
    <xf numFmtId="0" fontId="6" fillId="0" borderId="1" applyNumberFormat="0" applyFill="0" applyProtection="0">
      <alignment vertical="top"/>
    </xf>
    <xf numFmtId="0" fontId="3" fillId="6" borderId="0" applyNumberFormat="0" applyAlignment="0" applyProtection="0"/>
    <xf numFmtId="164" fontId="12" fillId="0" borderId="0" applyFill="0">
      <alignment horizontal="left" vertical="center" indent="1"/>
    </xf>
    <xf numFmtId="0" fontId="8" fillId="0" borderId="0" applyNumberFormat="0" applyFill="0" applyBorder="0" applyProtection="0">
      <alignment vertical="center"/>
    </xf>
    <xf numFmtId="0" fontId="9" fillId="6" borderId="0">
      <alignment horizontal="left" vertical="center"/>
    </xf>
    <xf numFmtId="0" fontId="9" fillId="0" borderId="2">
      <alignment vertical="center" wrapText="1"/>
    </xf>
    <xf numFmtId="0" fontId="9" fillId="0" borderId="1" applyNumberFormat="0" applyFont="0" applyFill="0" applyAlignment="0">
      <alignment vertical="center"/>
    </xf>
    <xf numFmtId="0" fontId="15" fillId="5" borderId="0" applyNumberFormat="0" applyBorder="0" applyAlignment="0">
      <alignment vertical="center"/>
    </xf>
    <xf numFmtId="166" fontId="7" fillId="4" borderId="0">
      <alignment horizontal="center"/>
    </xf>
    <xf numFmtId="1" fontId="7" fillId="4" borderId="0">
      <alignment horizontal="center"/>
    </xf>
    <xf numFmtId="0" fontId="11" fillId="7" borderId="0" applyProtection="0">
      <alignment horizontal="center"/>
    </xf>
    <xf numFmtId="0" fontId="13" fillId="0" borderId="0" applyNumberFormat="0" applyFill="0" applyBorder="0" applyAlignment="0" applyProtection="0"/>
  </cellStyleXfs>
  <cellXfs count="43">
    <xf numFmtId="0" fontId="0" fillId="2" borderId="0" xfId="0">
      <alignment vertical="center"/>
    </xf>
    <xf numFmtId="0" fontId="0" fillId="0" borderId="0" xfId="0" applyFill="1">
      <alignment vertical="center"/>
    </xf>
    <xf numFmtId="0" fontId="0" fillId="2" borderId="1" xfId="0" applyBorder="1">
      <alignment vertical="center"/>
    </xf>
    <xf numFmtId="0" fontId="0" fillId="2" borderId="3" xfId="0" applyBorder="1">
      <alignment vertical="center"/>
    </xf>
    <xf numFmtId="0" fontId="0" fillId="2" borderId="0" xfId="0" applyAlignment="1">
      <alignment horizontal="center" vertical="center"/>
    </xf>
    <xf numFmtId="164" fontId="0" fillId="2" borderId="0" xfId="0" applyNumberFormat="1" applyAlignment="1">
      <alignment horizontal="left" vertical="center" indent="1"/>
    </xf>
    <xf numFmtId="0" fontId="0" fillId="0" borderId="0" xfId="0" applyFill="1" applyAlignment="1">
      <alignment vertical="center" wrapText="1"/>
    </xf>
    <xf numFmtId="164" fontId="12" fillId="0" borderId="0" xfId="9">
      <alignment horizontal="left" vertical="center" indent="1"/>
    </xf>
    <xf numFmtId="0" fontId="9" fillId="0" borderId="2" xfId="12">
      <alignment vertical="center" wrapText="1"/>
    </xf>
    <xf numFmtId="0" fontId="6" fillId="0" borderId="1" xfId="7">
      <alignment vertical="top"/>
    </xf>
    <xf numFmtId="0" fontId="11" fillId="7" borderId="1" xfId="3">
      <alignment horizontal="center"/>
    </xf>
    <xf numFmtId="14" fontId="1" fillId="5" borderId="0" xfId="14" applyNumberFormat="1" applyFont="1" applyAlignment="1">
      <alignment horizontal="center" vertical="top"/>
    </xf>
    <xf numFmtId="0" fontId="2" fillId="5" borderId="0" xfId="14" applyFont="1">
      <alignment vertical="center"/>
    </xf>
    <xf numFmtId="166" fontId="7" fillId="4" borderId="0" xfId="15">
      <alignment horizontal="center"/>
    </xf>
    <xf numFmtId="1" fontId="7" fillId="4" borderId="0" xfId="16">
      <alignment horizontal="center"/>
    </xf>
    <xf numFmtId="0" fontId="0" fillId="5" borderId="0" xfId="14" applyFont="1">
      <alignment vertical="center"/>
    </xf>
    <xf numFmtId="0" fontId="4" fillId="5" borderId="0" xfId="14" applyFont="1">
      <alignment vertical="center"/>
    </xf>
    <xf numFmtId="0" fontId="10" fillId="2" borderId="0" xfId="1" applyFill="1" applyBorder="1">
      <alignment vertical="center"/>
    </xf>
    <xf numFmtId="0" fontId="10" fillId="2" borderId="0" xfId="1" applyNumberFormat="1" applyFill="1" applyBorder="1">
      <alignment vertical="center"/>
    </xf>
    <xf numFmtId="0" fontId="11" fillId="7" borderId="0" xfId="17">
      <alignment horizontal="center"/>
    </xf>
    <xf numFmtId="0" fontId="16" fillId="7" borderId="0" xfId="17" applyFont="1" applyAlignment="1">
      <alignment horizontal="center" wrapText="1"/>
    </xf>
    <xf numFmtId="0" fontId="14" fillId="2" borderId="0" xfId="0" applyFont="1">
      <alignment vertical="center"/>
    </xf>
    <xf numFmtId="0" fontId="0" fillId="6" borderId="0" xfId="11" applyFont="1">
      <alignment horizontal="left" vertical="center"/>
    </xf>
    <xf numFmtId="0" fontId="6" fillId="3" borderId="1" xfId="7" applyFill="1">
      <alignment vertical="top"/>
    </xf>
    <xf numFmtId="0" fontId="6" fillId="2" borderId="1" xfId="7" applyFill="1">
      <alignment vertical="top"/>
    </xf>
    <xf numFmtId="0" fontId="3" fillId="6" borderId="0" xfId="0" applyFont="1" applyFill="1">
      <alignment vertical="center"/>
    </xf>
    <xf numFmtId="0" fontId="3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left" vertical="center" indent="1"/>
    </xf>
    <xf numFmtId="0" fontId="3" fillId="6" borderId="0" xfId="0" applyFont="1" applyFill="1" applyAlignment="1">
      <alignment horizontal="left" indent="1"/>
    </xf>
    <xf numFmtId="0" fontId="0" fillId="2" borderId="0" xfId="0">
      <alignment vertical="center"/>
    </xf>
    <xf numFmtId="165" fontId="12" fillId="2" borderId="0" xfId="2" applyNumberFormat="1" applyFill="1" applyAlignment="1">
      <alignment horizontal="center" vertical="center"/>
    </xf>
    <xf numFmtId="0" fontId="12" fillId="2" borderId="0" xfId="2" applyFill="1" applyAlignment="1">
      <alignment horizontal="center" vertical="top" wrapText="1"/>
    </xf>
    <xf numFmtId="165" fontId="18" fillId="2" borderId="5" xfId="0" applyNumberFormat="1" applyFont="1" applyBorder="1">
      <alignment vertical="center"/>
    </xf>
    <xf numFmtId="0" fontId="17" fillId="2" borderId="0" xfId="0" applyFont="1">
      <alignment vertical="center"/>
    </xf>
    <xf numFmtId="0" fontId="17" fillId="2" borderId="1" xfId="0" applyFont="1" applyBorder="1">
      <alignment vertical="center"/>
    </xf>
    <xf numFmtId="0" fontId="5" fillId="2" borderId="5" xfId="4" applyBorder="1">
      <alignment vertical="center"/>
    </xf>
    <xf numFmtId="0" fontId="5" fillId="2" borderId="0" xfId="4">
      <alignment vertical="center"/>
    </xf>
    <xf numFmtId="0" fontId="5" fillId="2" borderId="1" xfId="4" applyBorder="1">
      <alignment vertical="center"/>
    </xf>
    <xf numFmtId="0" fontId="5" fillId="2" borderId="4" xfId="4" applyBorder="1">
      <alignment vertical="center"/>
    </xf>
    <xf numFmtId="0" fontId="5" fillId="2" borderId="3" xfId="4" applyBorder="1">
      <alignment vertical="center"/>
    </xf>
    <xf numFmtId="165" fontId="18" fillId="2" borderId="4" xfId="0" applyNumberFormat="1" applyFont="1" applyBorder="1">
      <alignment vertical="center"/>
    </xf>
    <xf numFmtId="165" fontId="18" fillId="2" borderId="0" xfId="0" applyNumberFormat="1" applyFont="1">
      <alignment vertical="center"/>
    </xf>
    <xf numFmtId="165" fontId="18" fillId="2" borderId="3" xfId="0" applyNumberFormat="1" applyFont="1" applyBorder="1">
      <alignment vertical="center"/>
    </xf>
  </cellXfs>
  <cellStyles count="19">
    <cellStyle name="1 antraštė" xfId="1" builtinId="16" customBuiltin="1"/>
    <cellStyle name="2 antraštė" xfId="3" builtinId="17" customBuiltin="1"/>
    <cellStyle name="3 antraštė" xfId="4" builtinId="18" customBuiltin="1"/>
    <cellStyle name="4 antraštė" xfId="10" builtinId="19" customBuiltin="1"/>
    <cellStyle name="Aiškinamasis tekstas" xfId="18" builtinId="53" customBuiltin="1"/>
    <cellStyle name="Aplankytas hipersaitas" xfId="5" builtinId="9" customBuiltin="1"/>
    <cellStyle name="Data" xfId="15" xr:uid="{00000000-0005-0000-0000-000000000000}"/>
    <cellStyle name="dvigubas skyriklis" xfId="13" xr:uid="{00000000-0005-0000-0000-000001000000}"/>
    <cellStyle name="el. paštas" xfId="6" xr:uid="{00000000-0005-0000-0000-000002000000}"/>
    <cellStyle name="Hipersaitas" xfId="2" builtinId="8" customBuiltin="1"/>
    <cellStyle name="Įprastas" xfId="0" builtinId="0" customBuiltin="1"/>
    <cellStyle name="pastabų informacija" xfId="12" xr:uid="{00000000-0005-0000-0000-00000B000000}"/>
    <cellStyle name="Pašto indeksas" xfId="11" xr:uid="{00000000-0005-0000-0000-000012000000}"/>
    <cellStyle name="Pavadinimas" xfId="7" builtinId="15" customBuiltin="1"/>
    <cellStyle name="Suma" xfId="8" builtinId="25" customBuiltin="1"/>
    <cellStyle name="Šoninės juostos kraštinė" xfId="14" xr:uid="{00000000-0005-0000-0000-00000D000000}"/>
    <cellStyle name="Šoninės juostos reikšmės" xfId="16" xr:uid="{00000000-0005-0000-0000-00000F000000}"/>
    <cellStyle name="Šoninės juostos užpildas" xfId="17" xr:uid="{00000000-0005-0000-0000-00000E000000}"/>
    <cellStyle name="Telefonas" xfId="9" xr:uid="{00000000-0005-0000-0000-00000C000000}"/>
  </cellStyles>
  <dxfs count="18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</dxf>
    <dxf>
      <font>
        <color theme="1" tint="0.34998626667073579"/>
      </font>
    </dxf>
    <dxf>
      <fill>
        <patternFill>
          <bgColor theme="0"/>
        </patternFill>
      </fill>
      <border>
        <vertical style="thin">
          <color theme="4" tint="0.79998168889431442"/>
        </vertical>
        <horizontal style="thin">
          <color theme="4" tint="0.79998168889431442"/>
        </horizontal>
      </border>
    </dxf>
    <dxf>
      <fill>
        <patternFill>
          <bgColor theme="0"/>
        </patternFill>
      </fill>
      <border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b val="0"/>
        <i val="0"/>
        <color theme="7" tint="-0.24994659260841701"/>
      </font>
      <fill>
        <patternFill patternType="solid">
          <fgColor theme="0"/>
          <bgColor theme="0"/>
        </patternFill>
      </fill>
      <border diagonalUp="0" diagonalDown="0">
        <left/>
        <right/>
        <top style="double">
          <color theme="0" tint="-0.34998626667073579"/>
        </top>
        <bottom/>
        <vertical/>
        <horizontal/>
      </border>
    </dxf>
  </dxfs>
  <tableStyles count="1" defaultTableStyle="Wedding Invite Tracker" defaultPivotStyle="PivotStyleMedium2">
    <tableStyle name="Wedding Invite Tracker" pivot="0" count="4" xr9:uid="{00000000-0011-0000-FFFF-FFFF00000000}">
      <tableStyleElement type="totalRow" dxfId="17"/>
      <tableStyleElement type="firstRowStripe" dxfId="16"/>
      <tableStyleElement type="secondRowStripe" dxfId="15"/>
      <tableStyleElement type="firstTotalCell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_rels/chart22.xml.rels>&#65279;<?xml version="1.0" encoding="utf-8"?><Relationships xmlns="http://schemas.openxmlformats.org/package/2006/relationships"><Relationship Type="http://schemas.microsoft.com/office/2011/relationships/chartColorStyle" Target="/xl/charts/colors22.xml" Id="rId2" /><Relationship Type="http://schemas.microsoft.com/office/2011/relationships/chartStyle" Target="/xl/charts/style22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'Prašymo atsakyti suvestinė'!$F$4:$F$6</c:f>
              <c:strCache>
                <c:ptCount val="3"/>
                <c:pt idx="0">
                  <c:v>KITA</c:v>
                </c:pt>
                <c:pt idx="1">
                  <c:v>2 BŪSIMAS SUTUOKTINIS</c:v>
                </c:pt>
                <c:pt idx="2">
                  <c:v>1 BŪSIMAS SUTUOKTINIS</c:v>
                </c:pt>
              </c:strCache>
            </c:strRef>
          </c:cat>
          <c:val>
            <c:numRef>
              <c:f>'Prašymo atsakyti suvestinė'!$H$4:$H$6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9A-43A9-9045-8A3325ED3EC8}"/>
            </c:ext>
          </c:extLst>
        </c:ser>
        <c:ser>
          <c:idx val="3"/>
          <c:order val="1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'Prašymo atsakyti suvestinė'!$F$4:$F$6</c:f>
              <c:strCache>
                <c:ptCount val="3"/>
                <c:pt idx="0">
                  <c:v>KITA</c:v>
                </c:pt>
                <c:pt idx="1">
                  <c:v>2 BŪSIMAS SUTUOKTINIS</c:v>
                </c:pt>
                <c:pt idx="2">
                  <c:v>1 BŪSIMAS SUTUOKTINIS</c:v>
                </c:pt>
              </c:strCache>
            </c:strRef>
          </c:cat>
          <c:val>
            <c:numRef>
              <c:f>'Prašymo atsakyti suvestinė'!$G$4:$G$6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9A-43A9-9045-8A3325ED3EC8}"/>
            </c:ext>
          </c:extLst>
        </c:ser>
        <c:ser>
          <c:idx val="1"/>
          <c:order val="2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'Prašymo atsakyti suvestinė'!$F$4:$F$6</c:f>
              <c:strCache>
                <c:ptCount val="3"/>
                <c:pt idx="0">
                  <c:v>KITA</c:v>
                </c:pt>
                <c:pt idx="1">
                  <c:v>2 BŪSIMAS SUTUOKTINIS</c:v>
                </c:pt>
                <c:pt idx="2">
                  <c:v>1 BŪSIMAS SUTUOKTINIS</c:v>
                </c:pt>
              </c:strCache>
            </c:strRef>
          </c:cat>
          <c:val>
            <c:numRef>
              <c:f>'Prašymo atsakyti suvestinė'!$H$4:$H$6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9A-43A9-9045-8A3325ED3EC8}"/>
            </c:ext>
          </c:extLst>
        </c:ser>
        <c:ser>
          <c:idx val="0"/>
          <c:order val="3"/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'Prašymo atsakyti suvestinė'!$F$4:$F$6</c:f>
              <c:strCache>
                <c:ptCount val="3"/>
                <c:pt idx="0">
                  <c:v>KITA</c:v>
                </c:pt>
                <c:pt idx="1">
                  <c:v>2 BŪSIMAS SUTUOKTINIS</c:v>
                </c:pt>
                <c:pt idx="2">
                  <c:v>1 BŪSIMAS SUTUOKTINIS</c:v>
                </c:pt>
              </c:strCache>
            </c:strRef>
          </c:cat>
          <c:val>
            <c:numRef>
              <c:f>'Prašymo atsakyti suvestinė'!$G$4:$G$6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9A-43A9-9045-8A3325ED3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100"/>
        <c:axId val="466441632"/>
        <c:axId val="466439672"/>
      </c:barChart>
      <c:catAx>
        <c:axId val="46644163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spc="1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lt-LT"/>
          </a:p>
        </c:txPr>
        <c:crossAx val="466439672"/>
        <c:crosses val="autoZero"/>
        <c:auto val="1"/>
        <c:lblAlgn val="ctr"/>
        <c:lblOffset val="100"/>
        <c:noMultiLvlLbl val="0"/>
      </c:catAx>
      <c:valAx>
        <c:axId val="466439672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cap="all" baseline="0">
                    <a:solidFill>
                      <a:schemeClr val="accent6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accent6"/>
                    </a:solidFill>
                    <a:latin typeface="+mj-lt"/>
                  </a:rPr>
                  <a:t>svečiai</a:t>
                </a:r>
              </a:p>
            </c:rich>
          </c:tx>
          <c:layout>
            <c:manualLayout>
              <c:xMode val="edge"/>
              <c:yMode val="edge"/>
              <c:x val="1.140970281940564E-2"/>
              <c:y val="0.207574878673215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cap="all" baseline="0">
                  <a:solidFill>
                    <a:schemeClr val="accent6"/>
                  </a:solidFill>
                  <a:latin typeface="+mj-lt"/>
                  <a:ea typeface="+mn-ea"/>
                  <a:cs typeface="+mn-cs"/>
                </a:defRPr>
              </a:pPr>
              <a:endParaRPr lang="lt-L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1100" b="0" i="0" u="none" strike="noStrike" kern="1200" baseline="0">
                <a:solidFill>
                  <a:schemeClr val="accent6"/>
                </a:solidFill>
                <a:latin typeface="+mj-lt"/>
                <a:ea typeface="+mn-ea"/>
                <a:cs typeface="+mn-cs"/>
              </a:defRPr>
            </a:pPr>
            <a:endParaRPr lang="lt-LT"/>
          </a:p>
        </c:txPr>
        <c:crossAx val="466441632"/>
        <c:crosses val="max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'Prašymo atsakyti suvestinė'!$F$9:$F$11</c:f>
              <c:strCache>
                <c:ptCount val="3"/>
                <c:pt idx="0">
                  <c:v>KITA</c:v>
                </c:pt>
                <c:pt idx="1">
                  <c:v>2 BŪSIMAS SUTUOKTINIS</c:v>
                </c:pt>
                <c:pt idx="2">
                  <c:v>1 BŪSIMAS SUTUOKTINIS</c:v>
                </c:pt>
              </c:strCache>
            </c:strRef>
          </c:cat>
          <c:val>
            <c:numRef>
              <c:f>'Prašymo atsakyti suvestinė'!$H$9:$H$11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E3-455A-8F4E-58B87DCF050A}"/>
            </c:ext>
          </c:extLst>
        </c:ser>
        <c:ser>
          <c:idx val="3"/>
          <c:order val="1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'Prašymo atsakyti suvestinė'!$F$9:$F$11</c:f>
              <c:strCache>
                <c:ptCount val="3"/>
                <c:pt idx="0">
                  <c:v>KITA</c:v>
                </c:pt>
                <c:pt idx="1">
                  <c:v>2 BŪSIMAS SUTUOKTINIS</c:v>
                </c:pt>
                <c:pt idx="2">
                  <c:v>1 BŪSIMAS SUTUOKTINIS</c:v>
                </c:pt>
              </c:strCache>
            </c:strRef>
          </c:cat>
          <c:val>
            <c:numRef>
              <c:f>'Prašymo atsakyti suvestinė'!$G$9:$G$11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E3-455A-8F4E-58B87DCF050A}"/>
            </c:ext>
          </c:extLst>
        </c:ser>
        <c:ser>
          <c:idx val="1"/>
          <c:order val="2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'Prašymo atsakyti suvestinė'!$F$9:$F$11</c:f>
              <c:strCache>
                <c:ptCount val="3"/>
                <c:pt idx="0">
                  <c:v>KITA</c:v>
                </c:pt>
                <c:pt idx="1">
                  <c:v>2 BŪSIMAS SUTUOKTINIS</c:v>
                </c:pt>
                <c:pt idx="2">
                  <c:v>1 BŪSIMAS SUTUOKTINIS</c:v>
                </c:pt>
              </c:strCache>
            </c:strRef>
          </c:cat>
          <c:val>
            <c:numRef>
              <c:f>'Prašymo atsakyti suvestinė'!$H$9:$H$11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E3-455A-8F4E-58B87DCF050A}"/>
            </c:ext>
          </c:extLst>
        </c:ser>
        <c:ser>
          <c:idx val="0"/>
          <c:order val="3"/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'Prašymo atsakyti suvestinė'!$F$9:$F$11</c:f>
              <c:strCache>
                <c:ptCount val="3"/>
                <c:pt idx="0">
                  <c:v>KITA</c:v>
                </c:pt>
                <c:pt idx="1">
                  <c:v>2 BŪSIMAS SUTUOKTINIS</c:v>
                </c:pt>
                <c:pt idx="2">
                  <c:v>1 BŪSIMAS SUTUOKTINIS</c:v>
                </c:pt>
              </c:strCache>
            </c:strRef>
          </c:cat>
          <c:val>
            <c:numRef>
              <c:f>'Prašymo atsakyti suvestinė'!$G$9:$G$11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E3-455A-8F4E-58B87DCF0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100"/>
        <c:axId val="466438496"/>
        <c:axId val="466434968"/>
      </c:barChart>
      <c:catAx>
        <c:axId val="4664384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spc="1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lt-LT"/>
          </a:p>
        </c:txPr>
        <c:crossAx val="466434968"/>
        <c:crosses val="autoZero"/>
        <c:auto val="1"/>
        <c:lblAlgn val="ctr"/>
        <c:lblOffset val="100"/>
        <c:noMultiLvlLbl val="0"/>
      </c:catAx>
      <c:valAx>
        <c:axId val="466434968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cap="all" baseline="0">
                    <a:solidFill>
                      <a:schemeClr val="accent6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accent6"/>
                    </a:solidFill>
                    <a:latin typeface="+mj-lt"/>
                  </a:rPr>
                  <a:t>svečiai</a:t>
                </a:r>
              </a:p>
            </c:rich>
          </c:tx>
          <c:layout>
            <c:manualLayout>
              <c:xMode val="edge"/>
              <c:yMode val="edge"/>
              <c:x val="1.140970281940564E-2"/>
              <c:y val="0.207574878673215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cap="all" baseline="0">
                  <a:solidFill>
                    <a:schemeClr val="accent6"/>
                  </a:solidFill>
                  <a:latin typeface="+mj-lt"/>
                  <a:ea typeface="+mn-ea"/>
                  <a:cs typeface="+mn-cs"/>
                </a:defRPr>
              </a:pPr>
              <a:endParaRPr lang="lt-L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1100" b="0" i="0" u="none" strike="noStrike" kern="1200" baseline="0">
                <a:solidFill>
                  <a:schemeClr val="accent6"/>
                </a:solidFill>
                <a:latin typeface="+mj-lt"/>
                <a:ea typeface="+mn-ea"/>
                <a:cs typeface="+mn-cs"/>
              </a:defRPr>
            </a:pPr>
            <a:endParaRPr lang="lt-LT"/>
          </a:p>
        </c:txPr>
        <c:crossAx val="466438496"/>
        <c:crosses val="max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tint val="60000"/>
  </cs:variation>
  <cs:variation>
    <a:shade val="60000"/>
  </cs:variation>
  <cs:variation>
    <a:tint val="80000"/>
  </cs:variation>
  <cs:variation>
    <a:shade val="80000"/>
  </cs:variation>
  <cs:variation>
    <a:tint val="50000"/>
  </cs:variation>
  <cs:variation>
    <a:shade val="50000"/>
  </cs:variation>
  <cs:variation>
    <a:tint val="70000"/>
  </cs:variation>
  <cs:variation>
    <a:shade val="7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tint val="60000"/>
  </cs:variation>
  <cs:variation>
    <a:shade val="60000"/>
  </cs:variation>
  <cs:variation>
    <a:tint val="80000"/>
  </cs:variation>
  <cs:variation>
    <a:shade val="80000"/>
  </cs:variation>
  <cs:variation>
    <a:tint val="50000"/>
  </cs:variation>
  <cs:variation>
    <a:shade val="50000"/>
  </cs:variation>
  <cs:variation>
    <a:tint val="70000"/>
  </cs:variation>
  <cs:variation>
    <a:shade val="7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lt1"/>
    </cs:fontRef>
    <cs:defRPr sz="900"/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</cs:spPr>
  </cs:plotArea>
  <cs:plotArea3D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</cs:spPr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6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lt1"/>
    </cs:fontRef>
    <cs:defRPr sz="900"/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</cs:spPr>
  </cs:plotArea>
  <cs:plotArea3D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</cs:spPr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6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2.xml.rels>&#65279;<?xml version="1.0" encoding="utf-8"?><Relationships xmlns="http://schemas.openxmlformats.org/package/2006/relationships"><Relationship Type="http://schemas.openxmlformats.org/officeDocument/2006/relationships/hyperlink" Target="#'Pra&#353;ymo atsakyti sekimo &#303;rankis'!A1" TargetMode="External" Id="rId2" /><Relationship Type="http://schemas.openxmlformats.org/officeDocument/2006/relationships/hyperlink" Target="#'Pra&#353;ymo atsakyti suvestin&#279;'!A1" TargetMode="External" Id="rId1" /></Relationships>
</file>

<file path=xl/drawings/_rels/drawing21.xml.rels>&#65279;<?xml version="1.0" encoding="utf-8"?><Relationships xmlns="http://schemas.openxmlformats.org/package/2006/relationships"><Relationship Type="http://schemas.openxmlformats.org/officeDocument/2006/relationships/chart" Target="/xl/charts/chart11.xml" Id="rId3" /><Relationship Type="http://schemas.openxmlformats.org/officeDocument/2006/relationships/chart" Target="/xl/charts/chart22.xml" Id="rId4" /><Relationship Type="http://schemas.openxmlformats.org/officeDocument/2006/relationships/hyperlink" Target="#'Pra&#353;ymo atsakyti suvestin&#279;'!A1" TargetMode="External" Id="rId2" /><Relationship Type="http://schemas.openxmlformats.org/officeDocument/2006/relationships/hyperlink" Target="#'Pra&#353;ymo atsakyti sekimo &#303;rankis'!A1" TargetMode="External" Id="rId1" /></Relationship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496659</xdr:colOff>
      <xdr:row>0</xdr:row>
      <xdr:rowOff>0</xdr:rowOff>
    </xdr:from>
    <xdr:to>
      <xdr:col>7</xdr:col>
      <xdr:colOff>57150</xdr:colOff>
      <xdr:row>0</xdr:row>
      <xdr:rowOff>540000</xdr:rowOff>
    </xdr:to>
    <xdr:sp macro="" textlink="">
      <xdr:nvSpPr>
        <xdr:cNvPr id="17" name="Prašymo atsakyti suvestinė" descr="Pasirinkite, jei norite peržiūrėti prašymo atsakyti suvestinės darbalapį">
          <a:hlinkClick xmlns:r="http://schemas.openxmlformats.org/officeDocument/2006/relationships" r:id="rId1" tooltip="Pasirinkite, jei norite pereiti į prašymo atsakyti suvestinės darbalapį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4554309" y="0"/>
          <a:ext cx="2008416" cy="540000"/>
        </a:xfrm>
        <a:prstGeom prst="round2SameRect">
          <a:avLst>
            <a:gd name="adj1" fmla="val 0"/>
            <a:gd name="adj2" fmla="val 17021"/>
          </a:avLst>
        </a:prstGeom>
        <a:solidFill>
          <a:schemeClr val="accent1">
            <a:lumMod val="20000"/>
            <a:lumOff val="80000"/>
          </a:schemeClr>
        </a:solidFill>
        <a:ln w="6350">
          <a:solidFill>
            <a:schemeClr val="accent1">
              <a:lumMod val="20000"/>
              <a:lumOff val="80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ctr"/>
        <a:lstStyle/>
        <a:p>
          <a:pPr algn="ctr" rtl="0"/>
          <a:r>
            <a:rPr lang="lt" sz="1100" spc="100" baseline="0">
              <a:solidFill>
                <a:schemeClr val="tx1"/>
              </a:solidFill>
              <a:latin typeface="+mn-lt"/>
            </a:rPr>
            <a:t>PRAŠYMO ATSAKYTI</a:t>
          </a:r>
          <a:r>
            <a:rPr lang="lt" sz="1000" spc="100" baseline="0">
              <a:solidFill>
                <a:schemeClr val="tx1"/>
              </a:solidFill>
              <a:latin typeface="+mn-lt"/>
            </a:rPr>
            <a:t> </a:t>
          </a:r>
          <a:r>
            <a:rPr lang="lt" sz="1100" spc="100" baseline="0">
              <a:solidFill>
                <a:schemeClr val="tx1"/>
              </a:solidFill>
              <a:latin typeface="+mn-lt"/>
            </a:rPr>
            <a:t> SUVESTINĖ</a:t>
          </a:r>
          <a:endParaRPr lang="en-US" sz="1000" spc="100" baseline="0">
            <a:solidFill>
              <a:schemeClr val="tx1"/>
            </a:solidFill>
            <a:latin typeface="+mn-lt"/>
          </a:endParaRPr>
        </a:p>
      </xdr:txBody>
    </xdr:sp>
    <xdr:clientData fPrintsWithSheet="0"/>
  </xdr:twoCellAnchor>
  <xdr:twoCellAnchor editAs="oneCell">
    <xdr:from>
      <xdr:col>3</xdr:col>
      <xdr:colOff>193674</xdr:colOff>
      <xdr:row>0</xdr:row>
      <xdr:rowOff>9524</xdr:rowOff>
    </xdr:from>
    <xdr:to>
      <xdr:col>5</xdr:col>
      <xdr:colOff>142875</xdr:colOff>
      <xdr:row>1</xdr:row>
      <xdr:rowOff>9824</xdr:rowOff>
    </xdr:to>
    <xdr:grpSp>
      <xdr:nvGrpSpPr>
        <xdr:cNvPr id="3" name="2 grupė" descr="Prašymo atsakyti sekimo įrankis">
          <a:hlinkClick xmlns:r="http://schemas.openxmlformats.org/officeDocument/2006/relationships" r:id="rId2" tooltip="Pasirinkite, jei norite pereiti į prašymo atsakyti sekimo priemonės darbalapį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2232024" y="9524"/>
          <a:ext cx="1968501" cy="648000"/>
          <a:chOff x="2031999" y="9525"/>
          <a:chExt cx="1536192" cy="514349"/>
        </a:xfrm>
      </xdr:grpSpPr>
      <xdr:sp macro="" textlink="">
        <xdr:nvSpPr>
          <xdr:cNvPr id="18" name="Iliustracija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2031999" y="9525"/>
            <a:ext cx="1536192" cy="398486"/>
          </a:xfrm>
          <a:prstGeom prst="round2SameRect">
            <a:avLst>
              <a:gd name="adj1" fmla="val 0"/>
              <a:gd name="adj2" fmla="val 17021"/>
            </a:avLst>
          </a:prstGeom>
          <a:solidFill>
            <a:schemeClr val="accent4">
              <a:lumMod val="20000"/>
              <a:lumOff val="80000"/>
            </a:schemeClr>
          </a:solidFill>
          <a:ln w="6350">
            <a:solidFill>
              <a:schemeClr val="accent3">
                <a:lumMod val="20000"/>
                <a:lumOff val="80000"/>
              </a:schemeClr>
            </a:solidFill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tIns="0" bIns="0" rtlCol="0" anchor="ctr"/>
          <a:lstStyle/>
          <a:p>
            <a:pPr algn="ctr" rtl="0"/>
            <a:r>
              <a:rPr lang="lt" sz="1100" spc="100" baseline="0">
                <a:solidFill>
                  <a:schemeClr val="tx1"/>
                </a:solidFill>
                <a:latin typeface="+mn-lt"/>
              </a:rPr>
              <a:t>PRAŠYMO ATSAKYTI SEKIMO ĮRANKIS</a:t>
            </a:r>
          </a:p>
        </xdr:txBody>
      </xdr:sp>
      <xdr:sp macro="" textlink="">
        <xdr:nvSpPr>
          <xdr:cNvPr id="19" name="Iliustracija" descr="Rodyklės smaigalys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/>
          </xdr:cNvSpPr>
        </xdr:nvSpPr>
        <xdr:spPr bwMode="auto">
          <a:xfrm>
            <a:off x="2562202" y="395673"/>
            <a:ext cx="339788" cy="128201"/>
          </a:xfrm>
          <a:custGeom>
            <a:avLst/>
            <a:gdLst>
              <a:gd name="T0" fmla="*/ 0 w 3286"/>
              <a:gd name="T1" fmla="*/ 0 h 938"/>
              <a:gd name="T2" fmla="*/ 3286 w 3286"/>
              <a:gd name="T3" fmla="*/ 0 h 938"/>
              <a:gd name="T4" fmla="*/ 3217 w 3286"/>
              <a:gd name="T5" fmla="*/ 7 h 938"/>
              <a:gd name="T6" fmla="*/ 3147 w 3286"/>
              <a:gd name="T7" fmla="*/ 19 h 938"/>
              <a:gd name="T8" fmla="*/ 3074 w 3286"/>
              <a:gd name="T9" fmla="*/ 35 h 938"/>
              <a:gd name="T10" fmla="*/ 3001 w 3286"/>
              <a:gd name="T11" fmla="*/ 57 h 938"/>
              <a:gd name="T12" fmla="*/ 2928 w 3286"/>
              <a:gd name="T13" fmla="*/ 81 h 938"/>
              <a:gd name="T14" fmla="*/ 2855 w 3286"/>
              <a:gd name="T15" fmla="*/ 108 h 938"/>
              <a:gd name="T16" fmla="*/ 2784 w 3286"/>
              <a:gd name="T17" fmla="*/ 140 h 938"/>
              <a:gd name="T18" fmla="*/ 2714 w 3286"/>
              <a:gd name="T19" fmla="*/ 174 h 938"/>
              <a:gd name="T20" fmla="*/ 2648 w 3286"/>
              <a:gd name="T21" fmla="*/ 211 h 938"/>
              <a:gd name="T22" fmla="*/ 2584 w 3286"/>
              <a:gd name="T23" fmla="*/ 251 h 938"/>
              <a:gd name="T24" fmla="*/ 2526 w 3286"/>
              <a:gd name="T25" fmla="*/ 292 h 938"/>
              <a:gd name="T26" fmla="*/ 2472 w 3286"/>
              <a:gd name="T27" fmla="*/ 335 h 938"/>
              <a:gd name="T28" fmla="*/ 2423 w 3286"/>
              <a:gd name="T29" fmla="*/ 380 h 938"/>
              <a:gd name="T30" fmla="*/ 2025 w 3286"/>
              <a:gd name="T31" fmla="*/ 780 h 938"/>
              <a:gd name="T32" fmla="*/ 1987 w 3286"/>
              <a:gd name="T33" fmla="*/ 816 h 938"/>
              <a:gd name="T34" fmla="*/ 1945 w 3286"/>
              <a:gd name="T35" fmla="*/ 846 h 938"/>
              <a:gd name="T36" fmla="*/ 1902 w 3286"/>
              <a:gd name="T37" fmla="*/ 872 h 938"/>
              <a:gd name="T38" fmla="*/ 1858 w 3286"/>
              <a:gd name="T39" fmla="*/ 895 h 938"/>
              <a:gd name="T40" fmla="*/ 1811 w 3286"/>
              <a:gd name="T41" fmla="*/ 912 h 938"/>
              <a:gd name="T42" fmla="*/ 1764 w 3286"/>
              <a:gd name="T43" fmla="*/ 925 h 938"/>
              <a:gd name="T44" fmla="*/ 1716 w 3286"/>
              <a:gd name="T45" fmla="*/ 934 h 938"/>
              <a:gd name="T46" fmla="*/ 1668 w 3286"/>
              <a:gd name="T47" fmla="*/ 938 h 938"/>
              <a:gd name="T48" fmla="*/ 1618 w 3286"/>
              <a:gd name="T49" fmla="*/ 938 h 938"/>
              <a:gd name="T50" fmla="*/ 1570 w 3286"/>
              <a:gd name="T51" fmla="*/ 934 h 938"/>
              <a:gd name="T52" fmla="*/ 1522 w 3286"/>
              <a:gd name="T53" fmla="*/ 925 h 938"/>
              <a:gd name="T54" fmla="*/ 1474 w 3286"/>
              <a:gd name="T55" fmla="*/ 912 h 938"/>
              <a:gd name="T56" fmla="*/ 1428 w 3286"/>
              <a:gd name="T57" fmla="*/ 895 h 938"/>
              <a:gd name="T58" fmla="*/ 1384 w 3286"/>
              <a:gd name="T59" fmla="*/ 872 h 938"/>
              <a:gd name="T60" fmla="*/ 1340 w 3286"/>
              <a:gd name="T61" fmla="*/ 846 h 938"/>
              <a:gd name="T62" fmla="*/ 1299 w 3286"/>
              <a:gd name="T63" fmla="*/ 816 h 938"/>
              <a:gd name="T64" fmla="*/ 1261 w 3286"/>
              <a:gd name="T65" fmla="*/ 780 h 938"/>
              <a:gd name="T66" fmla="*/ 862 w 3286"/>
              <a:gd name="T67" fmla="*/ 380 h 938"/>
              <a:gd name="T68" fmla="*/ 814 w 3286"/>
              <a:gd name="T69" fmla="*/ 335 h 938"/>
              <a:gd name="T70" fmla="*/ 760 w 3286"/>
              <a:gd name="T71" fmla="*/ 292 h 938"/>
              <a:gd name="T72" fmla="*/ 701 w 3286"/>
              <a:gd name="T73" fmla="*/ 251 h 938"/>
              <a:gd name="T74" fmla="*/ 638 w 3286"/>
              <a:gd name="T75" fmla="*/ 211 h 938"/>
              <a:gd name="T76" fmla="*/ 572 w 3286"/>
              <a:gd name="T77" fmla="*/ 174 h 938"/>
              <a:gd name="T78" fmla="*/ 502 w 3286"/>
              <a:gd name="T79" fmla="*/ 140 h 938"/>
              <a:gd name="T80" fmla="*/ 431 w 3286"/>
              <a:gd name="T81" fmla="*/ 108 h 938"/>
              <a:gd name="T82" fmla="*/ 358 w 3286"/>
              <a:gd name="T83" fmla="*/ 81 h 938"/>
              <a:gd name="T84" fmla="*/ 285 w 3286"/>
              <a:gd name="T85" fmla="*/ 57 h 938"/>
              <a:gd name="T86" fmla="*/ 211 w 3286"/>
              <a:gd name="T87" fmla="*/ 35 h 938"/>
              <a:gd name="T88" fmla="*/ 139 w 3286"/>
              <a:gd name="T89" fmla="*/ 19 h 938"/>
              <a:gd name="T90" fmla="*/ 68 w 3286"/>
              <a:gd name="T91" fmla="*/ 7 h 938"/>
              <a:gd name="T92" fmla="*/ 0 w 3286"/>
              <a:gd name="T93" fmla="*/ 0 h 9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3286" h="938">
                <a:moveTo>
                  <a:pt x="0" y="0"/>
                </a:moveTo>
                <a:lnTo>
                  <a:pt x="3286" y="0"/>
                </a:lnTo>
                <a:lnTo>
                  <a:pt x="3217" y="7"/>
                </a:lnTo>
                <a:lnTo>
                  <a:pt x="3147" y="19"/>
                </a:lnTo>
                <a:lnTo>
                  <a:pt x="3074" y="35"/>
                </a:lnTo>
                <a:lnTo>
                  <a:pt x="3001" y="57"/>
                </a:lnTo>
                <a:lnTo>
                  <a:pt x="2928" y="81"/>
                </a:lnTo>
                <a:lnTo>
                  <a:pt x="2855" y="108"/>
                </a:lnTo>
                <a:lnTo>
                  <a:pt x="2784" y="140"/>
                </a:lnTo>
                <a:lnTo>
                  <a:pt x="2714" y="174"/>
                </a:lnTo>
                <a:lnTo>
                  <a:pt x="2648" y="211"/>
                </a:lnTo>
                <a:lnTo>
                  <a:pt x="2584" y="251"/>
                </a:lnTo>
                <a:lnTo>
                  <a:pt x="2526" y="292"/>
                </a:lnTo>
                <a:lnTo>
                  <a:pt x="2472" y="335"/>
                </a:lnTo>
                <a:lnTo>
                  <a:pt x="2423" y="380"/>
                </a:lnTo>
                <a:lnTo>
                  <a:pt x="2025" y="780"/>
                </a:lnTo>
                <a:lnTo>
                  <a:pt x="1987" y="816"/>
                </a:lnTo>
                <a:lnTo>
                  <a:pt x="1945" y="846"/>
                </a:lnTo>
                <a:lnTo>
                  <a:pt x="1902" y="872"/>
                </a:lnTo>
                <a:lnTo>
                  <a:pt x="1858" y="895"/>
                </a:lnTo>
                <a:lnTo>
                  <a:pt x="1811" y="912"/>
                </a:lnTo>
                <a:lnTo>
                  <a:pt x="1764" y="925"/>
                </a:lnTo>
                <a:lnTo>
                  <a:pt x="1716" y="934"/>
                </a:lnTo>
                <a:lnTo>
                  <a:pt x="1668" y="938"/>
                </a:lnTo>
                <a:lnTo>
                  <a:pt x="1618" y="938"/>
                </a:lnTo>
                <a:lnTo>
                  <a:pt x="1570" y="934"/>
                </a:lnTo>
                <a:lnTo>
                  <a:pt x="1522" y="925"/>
                </a:lnTo>
                <a:lnTo>
                  <a:pt x="1474" y="912"/>
                </a:lnTo>
                <a:lnTo>
                  <a:pt x="1428" y="895"/>
                </a:lnTo>
                <a:lnTo>
                  <a:pt x="1384" y="872"/>
                </a:lnTo>
                <a:lnTo>
                  <a:pt x="1340" y="846"/>
                </a:lnTo>
                <a:lnTo>
                  <a:pt x="1299" y="816"/>
                </a:lnTo>
                <a:lnTo>
                  <a:pt x="1261" y="780"/>
                </a:lnTo>
                <a:lnTo>
                  <a:pt x="862" y="380"/>
                </a:lnTo>
                <a:lnTo>
                  <a:pt x="814" y="335"/>
                </a:lnTo>
                <a:lnTo>
                  <a:pt x="760" y="292"/>
                </a:lnTo>
                <a:lnTo>
                  <a:pt x="701" y="251"/>
                </a:lnTo>
                <a:lnTo>
                  <a:pt x="638" y="211"/>
                </a:lnTo>
                <a:lnTo>
                  <a:pt x="572" y="174"/>
                </a:lnTo>
                <a:lnTo>
                  <a:pt x="502" y="140"/>
                </a:lnTo>
                <a:lnTo>
                  <a:pt x="431" y="108"/>
                </a:lnTo>
                <a:lnTo>
                  <a:pt x="358" y="81"/>
                </a:lnTo>
                <a:lnTo>
                  <a:pt x="285" y="57"/>
                </a:lnTo>
                <a:lnTo>
                  <a:pt x="211" y="35"/>
                </a:lnTo>
                <a:lnTo>
                  <a:pt x="139" y="19"/>
                </a:lnTo>
                <a:lnTo>
                  <a:pt x="68" y="7"/>
                </a:lnTo>
                <a:lnTo>
                  <a:pt x="0" y="0"/>
                </a:lnTo>
                <a:close/>
              </a:path>
            </a:pathLst>
          </a:custGeom>
          <a:solidFill>
            <a:schemeClr val="accent4">
              <a:lumMod val="20000"/>
              <a:lumOff val="80000"/>
            </a:schemeClr>
          </a:solidFill>
          <a:ln w="0">
            <a:solidFill>
              <a:schemeClr val="accent4">
                <a:lumMod val="20000"/>
                <a:lumOff val="80000"/>
              </a:schemeClr>
            </a:solidFill>
            <a:prstDash val="solid"/>
            <a:round/>
            <a:headEnd/>
            <a:tailEnd/>
          </a:ln>
        </xdr:spPr>
      </xdr:sp>
    </xdr:grpSp>
    <xdr:clientData fPrintsWithSheet="0"/>
  </xdr:twoCellAnchor>
  <xdr:twoCellAnchor editAs="oneCell">
    <xdr:from>
      <xdr:col>0</xdr:col>
      <xdr:colOff>57152</xdr:colOff>
      <xdr:row>0</xdr:row>
      <xdr:rowOff>57150</xdr:rowOff>
    </xdr:from>
    <xdr:to>
      <xdr:col>2</xdr:col>
      <xdr:colOff>0</xdr:colOff>
      <xdr:row>1</xdr:row>
      <xdr:rowOff>247652</xdr:rowOff>
    </xdr:to>
    <xdr:sp macro="" textlink="">
      <xdr:nvSpPr>
        <xdr:cNvPr id="4" name="Patarimas" descr="Įveskite savo vestuvių datą, kad ji būtų naudojama šioje sekimo priemonėj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7152" y="57150"/>
          <a:ext cx="1857373" cy="838202"/>
        </a:xfrm>
        <a:prstGeom prst="wedgeRoundRectCallout">
          <a:avLst>
            <a:gd name="adj1" fmla="val -19830"/>
            <a:gd name="adj2" fmla="val 63123"/>
            <a:gd name="adj3" fmla="val 16667"/>
          </a:avLst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144" tIns="9144" rIns="9144" bIns="9144" rtlCol="0" anchor="ctr"/>
        <a:lstStyle/>
        <a:p>
          <a:pPr algn="ctr" rtl="0"/>
          <a:r>
            <a:rPr lang="lt" sz="1100">
              <a:solidFill>
                <a:schemeClr val="tx2"/>
              </a:solidFill>
            </a:rPr>
            <a:t> Įveskite savo vestuvių datą, kad ji būtų naudojama šioje sekimo priemonėje.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161924</xdr:colOff>
      <xdr:row>0</xdr:row>
      <xdr:rowOff>19050</xdr:rowOff>
    </xdr:from>
    <xdr:to>
      <xdr:col>5</xdr:col>
      <xdr:colOff>438150</xdr:colOff>
      <xdr:row>0</xdr:row>
      <xdr:rowOff>559050</xdr:rowOff>
    </xdr:to>
    <xdr:sp macro="" textlink="">
      <xdr:nvSpPr>
        <xdr:cNvPr id="7" name="Prašymo atsakyti sekimo įrankis" descr="Pasirinkite, jei norite peržiūrėto prašymo atsakyti sekimo priemonės darbalapį">
          <a:hlinkClick xmlns:r="http://schemas.openxmlformats.org/officeDocument/2006/relationships" r:id="rId1" tooltip="Pasirinkite, jei norite pereiti į prašymo atsakyti sekimo priemonės darbalapį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200274" y="19050"/>
          <a:ext cx="2162176" cy="540000"/>
        </a:xfrm>
        <a:prstGeom prst="round2SameRect">
          <a:avLst>
            <a:gd name="adj1" fmla="val 0"/>
            <a:gd name="adj2" fmla="val 17021"/>
          </a:avLst>
        </a:prstGeom>
        <a:solidFill>
          <a:schemeClr val="accent4">
            <a:lumMod val="20000"/>
            <a:lumOff val="80000"/>
          </a:schemeClr>
        </a:solidFill>
        <a:ln w="6350">
          <a:solidFill>
            <a:schemeClr val="accent4">
              <a:lumMod val="20000"/>
              <a:lumOff val="80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ctr"/>
        <a:lstStyle/>
        <a:p>
          <a:pPr algn="ctr" rtl="0"/>
          <a:r>
            <a:rPr lang="lt" sz="1100" spc="100" baseline="0">
              <a:solidFill>
                <a:schemeClr val="tx1"/>
              </a:solidFill>
              <a:latin typeface="+mn-lt"/>
            </a:rPr>
            <a:t>PRAŠYMO ATSAKYTI SEKIMO ĮRANKIS</a:t>
          </a:r>
        </a:p>
      </xdr:txBody>
    </xdr:sp>
    <xdr:clientData fPrintsWithSheet="0"/>
  </xdr:twoCellAnchor>
  <xdr:twoCellAnchor editAs="oneCell">
    <xdr:from>
      <xdr:col>6</xdr:col>
      <xdr:colOff>210270</xdr:colOff>
      <xdr:row>0</xdr:row>
      <xdr:rowOff>19050</xdr:rowOff>
    </xdr:from>
    <xdr:to>
      <xdr:col>10</xdr:col>
      <xdr:colOff>47624</xdr:colOff>
      <xdr:row>1</xdr:row>
      <xdr:rowOff>19350</xdr:rowOff>
    </xdr:to>
    <xdr:grpSp>
      <xdr:nvGrpSpPr>
        <xdr:cNvPr id="3" name="2 grupė" descr="Prašymo atsakyti suvestinė">
          <a:hlinkClick xmlns:r="http://schemas.openxmlformats.org/officeDocument/2006/relationships" r:id="rId2" tooltip="Pasirinkite, jei norite pereiti į prašymo atsakyti suvestinės darbalapį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4687020" y="19050"/>
          <a:ext cx="2047154" cy="648000"/>
          <a:chOff x="4225806" y="17099"/>
          <a:chExt cx="1777498" cy="499972"/>
        </a:xfrm>
      </xdr:grpSpPr>
      <xdr:sp macro="" textlink="">
        <xdr:nvSpPr>
          <xdr:cNvPr id="6" name="5 suapvalintas tos pačios pusės kampo stačiakampis" descr="Stačiakampis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4259442" y="17099"/>
            <a:ext cx="1743862" cy="398596"/>
          </a:xfrm>
          <a:prstGeom prst="round2SameRect">
            <a:avLst>
              <a:gd name="adj1" fmla="val 0"/>
              <a:gd name="adj2" fmla="val 17021"/>
            </a:avLst>
          </a:prstGeom>
          <a:solidFill>
            <a:schemeClr val="accent1">
              <a:lumMod val="20000"/>
              <a:lumOff val="80000"/>
            </a:schemeClr>
          </a:solidFill>
          <a:ln w="6350">
            <a:solidFill>
              <a:schemeClr val="accent1">
                <a:lumMod val="20000"/>
                <a:lumOff val="80000"/>
              </a:schemeClr>
            </a:solidFill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tIns="0" bIns="0" rtlCol="0" anchor="ctr"/>
          <a:lstStyle/>
          <a:p>
            <a:pPr algn="ctr" rtl="0"/>
            <a:r>
              <a:rPr lang="lt" sz="1100" spc="100" baseline="0">
                <a:solidFill>
                  <a:schemeClr val="tx1"/>
                </a:solidFill>
                <a:latin typeface="+mn-lt"/>
              </a:rPr>
              <a:t>PRAŠYMO ATSAKYTI SUVESTINĖ</a:t>
            </a:r>
          </a:p>
        </xdr:txBody>
      </xdr:sp>
      <xdr:sp macro="" textlink="">
        <xdr:nvSpPr>
          <xdr:cNvPr id="8" name="14 laisva forma" descr="Rodyklės smaigalys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>
            <a:spLocks/>
          </xdr:cNvSpPr>
        </xdr:nvSpPr>
        <xdr:spPr bwMode="auto">
          <a:xfrm>
            <a:off x="4225806" y="407560"/>
            <a:ext cx="371442" cy="109511"/>
          </a:xfrm>
          <a:custGeom>
            <a:avLst/>
            <a:gdLst>
              <a:gd name="T0" fmla="*/ 0 w 3286"/>
              <a:gd name="T1" fmla="*/ 0 h 938"/>
              <a:gd name="T2" fmla="*/ 3286 w 3286"/>
              <a:gd name="T3" fmla="*/ 0 h 938"/>
              <a:gd name="T4" fmla="*/ 3217 w 3286"/>
              <a:gd name="T5" fmla="*/ 7 h 938"/>
              <a:gd name="T6" fmla="*/ 3147 w 3286"/>
              <a:gd name="T7" fmla="*/ 19 h 938"/>
              <a:gd name="T8" fmla="*/ 3074 w 3286"/>
              <a:gd name="T9" fmla="*/ 35 h 938"/>
              <a:gd name="T10" fmla="*/ 3001 w 3286"/>
              <a:gd name="T11" fmla="*/ 57 h 938"/>
              <a:gd name="T12" fmla="*/ 2928 w 3286"/>
              <a:gd name="T13" fmla="*/ 81 h 938"/>
              <a:gd name="T14" fmla="*/ 2855 w 3286"/>
              <a:gd name="T15" fmla="*/ 108 h 938"/>
              <a:gd name="T16" fmla="*/ 2784 w 3286"/>
              <a:gd name="T17" fmla="*/ 140 h 938"/>
              <a:gd name="T18" fmla="*/ 2714 w 3286"/>
              <a:gd name="T19" fmla="*/ 174 h 938"/>
              <a:gd name="T20" fmla="*/ 2648 w 3286"/>
              <a:gd name="T21" fmla="*/ 211 h 938"/>
              <a:gd name="T22" fmla="*/ 2584 w 3286"/>
              <a:gd name="T23" fmla="*/ 251 h 938"/>
              <a:gd name="T24" fmla="*/ 2526 w 3286"/>
              <a:gd name="T25" fmla="*/ 292 h 938"/>
              <a:gd name="T26" fmla="*/ 2472 w 3286"/>
              <a:gd name="T27" fmla="*/ 335 h 938"/>
              <a:gd name="T28" fmla="*/ 2423 w 3286"/>
              <a:gd name="T29" fmla="*/ 380 h 938"/>
              <a:gd name="T30" fmla="*/ 2025 w 3286"/>
              <a:gd name="T31" fmla="*/ 780 h 938"/>
              <a:gd name="T32" fmla="*/ 1987 w 3286"/>
              <a:gd name="T33" fmla="*/ 816 h 938"/>
              <a:gd name="T34" fmla="*/ 1945 w 3286"/>
              <a:gd name="T35" fmla="*/ 846 h 938"/>
              <a:gd name="T36" fmla="*/ 1902 w 3286"/>
              <a:gd name="T37" fmla="*/ 872 h 938"/>
              <a:gd name="T38" fmla="*/ 1858 w 3286"/>
              <a:gd name="T39" fmla="*/ 895 h 938"/>
              <a:gd name="T40" fmla="*/ 1811 w 3286"/>
              <a:gd name="T41" fmla="*/ 912 h 938"/>
              <a:gd name="T42" fmla="*/ 1764 w 3286"/>
              <a:gd name="T43" fmla="*/ 925 h 938"/>
              <a:gd name="T44" fmla="*/ 1716 w 3286"/>
              <a:gd name="T45" fmla="*/ 934 h 938"/>
              <a:gd name="T46" fmla="*/ 1668 w 3286"/>
              <a:gd name="T47" fmla="*/ 938 h 938"/>
              <a:gd name="T48" fmla="*/ 1618 w 3286"/>
              <a:gd name="T49" fmla="*/ 938 h 938"/>
              <a:gd name="T50" fmla="*/ 1570 w 3286"/>
              <a:gd name="T51" fmla="*/ 934 h 938"/>
              <a:gd name="T52" fmla="*/ 1522 w 3286"/>
              <a:gd name="T53" fmla="*/ 925 h 938"/>
              <a:gd name="T54" fmla="*/ 1474 w 3286"/>
              <a:gd name="T55" fmla="*/ 912 h 938"/>
              <a:gd name="T56" fmla="*/ 1428 w 3286"/>
              <a:gd name="T57" fmla="*/ 895 h 938"/>
              <a:gd name="T58" fmla="*/ 1384 w 3286"/>
              <a:gd name="T59" fmla="*/ 872 h 938"/>
              <a:gd name="T60" fmla="*/ 1340 w 3286"/>
              <a:gd name="T61" fmla="*/ 846 h 938"/>
              <a:gd name="T62" fmla="*/ 1299 w 3286"/>
              <a:gd name="T63" fmla="*/ 816 h 938"/>
              <a:gd name="T64" fmla="*/ 1261 w 3286"/>
              <a:gd name="T65" fmla="*/ 780 h 938"/>
              <a:gd name="T66" fmla="*/ 862 w 3286"/>
              <a:gd name="T67" fmla="*/ 380 h 938"/>
              <a:gd name="T68" fmla="*/ 814 w 3286"/>
              <a:gd name="T69" fmla="*/ 335 h 938"/>
              <a:gd name="T70" fmla="*/ 760 w 3286"/>
              <a:gd name="T71" fmla="*/ 292 h 938"/>
              <a:gd name="T72" fmla="*/ 701 w 3286"/>
              <a:gd name="T73" fmla="*/ 251 h 938"/>
              <a:gd name="T74" fmla="*/ 638 w 3286"/>
              <a:gd name="T75" fmla="*/ 211 h 938"/>
              <a:gd name="T76" fmla="*/ 572 w 3286"/>
              <a:gd name="T77" fmla="*/ 174 h 938"/>
              <a:gd name="T78" fmla="*/ 502 w 3286"/>
              <a:gd name="T79" fmla="*/ 140 h 938"/>
              <a:gd name="T80" fmla="*/ 431 w 3286"/>
              <a:gd name="T81" fmla="*/ 108 h 938"/>
              <a:gd name="T82" fmla="*/ 358 w 3286"/>
              <a:gd name="T83" fmla="*/ 81 h 938"/>
              <a:gd name="T84" fmla="*/ 285 w 3286"/>
              <a:gd name="T85" fmla="*/ 57 h 938"/>
              <a:gd name="T86" fmla="*/ 211 w 3286"/>
              <a:gd name="T87" fmla="*/ 35 h 938"/>
              <a:gd name="T88" fmla="*/ 139 w 3286"/>
              <a:gd name="T89" fmla="*/ 19 h 938"/>
              <a:gd name="T90" fmla="*/ 68 w 3286"/>
              <a:gd name="T91" fmla="*/ 7 h 938"/>
              <a:gd name="T92" fmla="*/ 0 w 3286"/>
              <a:gd name="T93" fmla="*/ 0 h 9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3286" h="938">
                <a:moveTo>
                  <a:pt x="0" y="0"/>
                </a:moveTo>
                <a:lnTo>
                  <a:pt x="3286" y="0"/>
                </a:lnTo>
                <a:lnTo>
                  <a:pt x="3217" y="7"/>
                </a:lnTo>
                <a:lnTo>
                  <a:pt x="3147" y="19"/>
                </a:lnTo>
                <a:lnTo>
                  <a:pt x="3074" y="35"/>
                </a:lnTo>
                <a:lnTo>
                  <a:pt x="3001" y="57"/>
                </a:lnTo>
                <a:lnTo>
                  <a:pt x="2928" y="81"/>
                </a:lnTo>
                <a:lnTo>
                  <a:pt x="2855" y="108"/>
                </a:lnTo>
                <a:lnTo>
                  <a:pt x="2784" y="140"/>
                </a:lnTo>
                <a:lnTo>
                  <a:pt x="2714" y="174"/>
                </a:lnTo>
                <a:lnTo>
                  <a:pt x="2648" y="211"/>
                </a:lnTo>
                <a:lnTo>
                  <a:pt x="2584" y="251"/>
                </a:lnTo>
                <a:lnTo>
                  <a:pt x="2526" y="292"/>
                </a:lnTo>
                <a:lnTo>
                  <a:pt x="2472" y="335"/>
                </a:lnTo>
                <a:lnTo>
                  <a:pt x="2423" y="380"/>
                </a:lnTo>
                <a:lnTo>
                  <a:pt x="2025" y="780"/>
                </a:lnTo>
                <a:lnTo>
                  <a:pt x="1987" y="816"/>
                </a:lnTo>
                <a:lnTo>
                  <a:pt x="1945" y="846"/>
                </a:lnTo>
                <a:lnTo>
                  <a:pt x="1902" y="872"/>
                </a:lnTo>
                <a:lnTo>
                  <a:pt x="1858" y="895"/>
                </a:lnTo>
                <a:lnTo>
                  <a:pt x="1811" y="912"/>
                </a:lnTo>
                <a:lnTo>
                  <a:pt x="1764" y="925"/>
                </a:lnTo>
                <a:lnTo>
                  <a:pt x="1716" y="934"/>
                </a:lnTo>
                <a:lnTo>
                  <a:pt x="1668" y="938"/>
                </a:lnTo>
                <a:lnTo>
                  <a:pt x="1618" y="938"/>
                </a:lnTo>
                <a:lnTo>
                  <a:pt x="1570" y="934"/>
                </a:lnTo>
                <a:lnTo>
                  <a:pt x="1522" y="925"/>
                </a:lnTo>
                <a:lnTo>
                  <a:pt x="1474" y="912"/>
                </a:lnTo>
                <a:lnTo>
                  <a:pt x="1428" y="895"/>
                </a:lnTo>
                <a:lnTo>
                  <a:pt x="1384" y="872"/>
                </a:lnTo>
                <a:lnTo>
                  <a:pt x="1340" y="846"/>
                </a:lnTo>
                <a:lnTo>
                  <a:pt x="1299" y="816"/>
                </a:lnTo>
                <a:lnTo>
                  <a:pt x="1261" y="780"/>
                </a:lnTo>
                <a:lnTo>
                  <a:pt x="862" y="380"/>
                </a:lnTo>
                <a:lnTo>
                  <a:pt x="814" y="335"/>
                </a:lnTo>
                <a:lnTo>
                  <a:pt x="760" y="292"/>
                </a:lnTo>
                <a:lnTo>
                  <a:pt x="701" y="251"/>
                </a:lnTo>
                <a:lnTo>
                  <a:pt x="638" y="211"/>
                </a:lnTo>
                <a:lnTo>
                  <a:pt x="572" y="174"/>
                </a:lnTo>
                <a:lnTo>
                  <a:pt x="502" y="140"/>
                </a:lnTo>
                <a:lnTo>
                  <a:pt x="431" y="108"/>
                </a:lnTo>
                <a:lnTo>
                  <a:pt x="358" y="81"/>
                </a:lnTo>
                <a:lnTo>
                  <a:pt x="285" y="57"/>
                </a:lnTo>
                <a:lnTo>
                  <a:pt x="211" y="35"/>
                </a:lnTo>
                <a:lnTo>
                  <a:pt x="139" y="19"/>
                </a:lnTo>
                <a:lnTo>
                  <a:pt x="68" y="7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>
              <a:lumMod val="20000"/>
              <a:lumOff val="80000"/>
            </a:schemeClr>
          </a:solidFill>
          <a:ln w="0">
            <a:solidFill>
              <a:schemeClr val="accent1">
                <a:lumMod val="20000"/>
                <a:lumOff val="80000"/>
              </a:schemeClr>
            </a:solidFill>
            <a:prstDash val="solid"/>
            <a:round/>
            <a:headEnd/>
            <a:tailEnd/>
          </a:ln>
        </xdr:spPr>
      </xdr:sp>
    </xdr:grpSp>
    <xdr:clientData fPrintsWithSheet="0"/>
  </xdr:twoCellAnchor>
  <xdr:twoCellAnchor editAs="oneCell">
    <xdr:from>
      <xdr:col>4</xdr:col>
      <xdr:colOff>38099</xdr:colOff>
      <xdr:row>2</xdr:row>
      <xdr:rowOff>153987</xdr:rowOff>
    </xdr:from>
    <xdr:to>
      <xdr:col>11</xdr:col>
      <xdr:colOff>485774</xdr:colOff>
      <xdr:row>6</xdr:row>
      <xdr:rowOff>196850</xdr:rowOff>
    </xdr:to>
    <xdr:graphicFrame macro="">
      <xdr:nvGraphicFramePr>
        <xdr:cNvPr id="2" name="Teigiamų atsakymų diagrama" descr="Jungtinė juostinė diagrama, kurioje rodomas vestuvėse dalyvausiančių svečių skaičius ir klasifikacij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19049</xdr:colOff>
      <xdr:row>7</xdr:row>
      <xdr:rowOff>123823</xdr:rowOff>
    </xdr:from>
    <xdr:to>
      <xdr:col>11</xdr:col>
      <xdr:colOff>514350</xdr:colOff>
      <xdr:row>11</xdr:row>
      <xdr:rowOff>228600</xdr:rowOff>
    </xdr:to>
    <xdr:graphicFrame macro="">
      <xdr:nvGraphicFramePr>
        <xdr:cNvPr id="38" name="Neigiamų atsakymų diagrama" descr="Jungtinė juostinė diagrama, kurioje rodomas vestuvėse nedalyvausiančių svečių skaičius ir klasifikacija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KvietimųLentelė" displayName="KvietimųLentelė" ref="D3:O15" totalsRowCount="1">
  <autoFilter ref="D3:O14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SVEČIO VARDAS" totalsRowLabel="IŠ VISO:" totalsRowDxfId="13"/>
    <tableColumn id="2" xr3:uid="{00000000-0010-0000-0000-000002000000}" name="SIŲSTI?" totalsRowFunction="custom" totalsRowDxfId="12">
      <totalsRowFormula>COUNTIF('Prašymo atsakyti sekimo įrankis'!$E$4:$E$14,"Taip")</totalsRowFormula>
    </tableColumn>
    <tableColumn id="3" xr3:uid="{00000000-0010-0000-0000-000003000000}" name="Prašymas atsakyti" totalsRowFunction="custom" totalsRowDxfId="11">
      <totalsRowFormula>COUNTA('Prašymo atsakyti sekimo įrankis'!$F$4:$F$14)</totalsRowFormula>
    </tableColumn>
    <tableColumn id="4" xr3:uid="{00000000-0010-0000-0000-000004000000}" name="VAKARĖLIS" totalsRowFunction="sum" totalsRowDxfId="10"/>
    <tableColumn id="5" xr3:uid="{00000000-0010-0000-0000-000005000000}" name="SVEČIAS" totalsRowDxfId="9"/>
    <tableColumn id="6" xr3:uid="{00000000-0010-0000-0000-000006000000}" name="RYŠIAI" totalsRowDxfId="8"/>
    <tableColumn id="7" xr3:uid="{00000000-0010-0000-0000-000007000000}" name="ADRESAS" totalsRowDxfId="7"/>
    <tableColumn id="8" xr3:uid="{00000000-0010-0000-0000-000008000000}" name="MIESTAS" totalsRowDxfId="6"/>
    <tableColumn id="9" xr3:uid="{00000000-0010-0000-0000-000009000000}" name="VALSTYBĖ" totalsRowDxfId="5"/>
    <tableColumn id="10" xr3:uid="{00000000-0010-0000-0000-00000A000000}" name="PAŠTO INDEKSAS" totalsRowDxfId="4" dataCellStyle="Pašto indeksas"/>
    <tableColumn id="11" xr3:uid="{00000000-0010-0000-0000-00000B000000}" name="TELEFONAS" totalsRowDxfId="3" dataCellStyle="Telefonas"/>
    <tableColumn id="12" xr3:uid="{00000000-0010-0000-0000-00000C000000}" name="KONTAKTINIS EL. PAŠTO ADRESAS" totalsRowDxfId="2" dataCellStyle="el. paštas"/>
  </tableColumns>
  <tableStyleInfo name="Wedding Invite Tracker" showFirstColumn="0" showLastColumn="0" showRowStripes="1" showColumnStripes="0"/>
  <extLst>
    <ext xmlns:x14="http://schemas.microsoft.com/office/spreadsheetml/2009/9/main" uri="{504A1905-F514-4f6f-8877-14C23A59335A}">
      <x14:table altTextSummary="Šioje lentelėje įveskite svečio vardą, grupės numerį, ryšį ir kontaktinius duomenis, tada pasirinkite, ar išsiųstas kvietimas, atsakymas ir svečio tipą"/>
    </ext>
  </extLst>
</table>
</file>

<file path=xl/theme/theme11.xml><?xml version="1.0" encoding="utf-8"?>
<a:theme xmlns:a="http://schemas.openxmlformats.org/drawingml/2006/main" name="Office Theme">
  <a:themeElements>
    <a:clrScheme name="Wedding Invite Tracker">
      <a:dk1>
        <a:sysClr val="windowText" lastClr="000000"/>
      </a:dk1>
      <a:lt1>
        <a:sysClr val="window" lastClr="FFFFFF"/>
      </a:lt1>
      <a:dk2>
        <a:srgbClr val="3B3B3B"/>
      </a:dk2>
      <a:lt2>
        <a:srgbClr val="C0C0C0"/>
      </a:lt2>
      <a:accent1>
        <a:srgbClr val="FFCA08"/>
      </a:accent1>
      <a:accent2>
        <a:srgbClr val="E6C0AF"/>
      </a:accent2>
      <a:accent3>
        <a:srgbClr val="E68153"/>
      </a:accent3>
      <a:accent4>
        <a:srgbClr val="FF5130"/>
      </a:accent4>
      <a:accent5>
        <a:srgbClr val="9A5130"/>
      </a:accent5>
      <a:accent6>
        <a:srgbClr val="593436"/>
      </a:accent6>
      <a:hlink>
        <a:srgbClr val="2998E3"/>
      </a:hlink>
      <a:folHlink>
        <a:srgbClr val="C2E6AE"/>
      </a:folHlink>
    </a:clrScheme>
    <a:fontScheme name="Wedding Invitation">
      <a:majorFont>
        <a:latin typeface="Arial"/>
        <a:ea typeface=""/>
        <a:cs typeface=""/>
      </a:majorFont>
      <a:minorFont>
        <a:latin typeface="Century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2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drawing" Target="/xl/drawings/drawing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79998168889431442"/>
    <pageSetUpPr autoPageBreaks="0" fitToPage="1"/>
  </sheetPr>
  <dimension ref="A1:O15"/>
  <sheetViews>
    <sheetView showGridLines="0" tabSelected="1" zoomScaleNormal="100" workbookViewId="0"/>
  </sheetViews>
  <sheetFormatPr defaultColWidth="9.25" defaultRowHeight="30.75" customHeight="1" x14ac:dyDescent="0.25"/>
  <cols>
    <col min="1" max="1" width="1.625" style="15" customWidth="1"/>
    <col min="2" max="2" width="23.5" style="19" customWidth="1"/>
    <col min="3" max="3" width="1.625" style="16" customWidth="1"/>
    <col min="4" max="4" width="17.5" customWidth="1"/>
    <col min="5" max="5" width="9" style="4" customWidth="1"/>
    <col min="6" max="6" width="19.375" style="4" customWidth="1"/>
    <col min="7" max="7" width="12.75" style="4" customWidth="1"/>
    <col min="8" max="8" width="21.375" style="4" customWidth="1"/>
    <col min="9" max="9" width="13.875" style="4" customWidth="1"/>
    <col min="10" max="10" width="30.625" customWidth="1"/>
    <col min="11" max="11" width="13.875" customWidth="1"/>
    <col min="12" max="12" width="10.125" bestFit="1" customWidth="1"/>
    <col min="13" max="13" width="18.375" bestFit="1" customWidth="1"/>
    <col min="14" max="14" width="16.25" style="5" customWidth="1"/>
    <col min="15" max="15" width="32.625" bestFit="1" customWidth="1"/>
  </cols>
  <sheetData>
    <row r="1" spans="2:15" ht="51" customHeight="1" x14ac:dyDescent="0.2">
      <c r="B1" s="20"/>
      <c r="D1" s="29"/>
      <c r="E1" s="29"/>
      <c r="F1" s="30" t="s">
        <v>21</v>
      </c>
      <c r="G1" s="30"/>
      <c r="H1" s="30"/>
    </row>
    <row r="2" spans="2:15" ht="51" customHeight="1" thickBot="1" x14ac:dyDescent="0.3">
      <c r="B2" s="10" t="s">
        <v>0</v>
      </c>
      <c r="D2" s="23" t="s">
        <v>5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30.75" customHeight="1" thickTop="1" x14ac:dyDescent="0.4">
      <c r="B3" s="13">
        <f ca="1">TODAY()+283</f>
        <v>45060</v>
      </c>
      <c r="D3" s="17" t="s">
        <v>6</v>
      </c>
      <c r="E3" s="17" t="s">
        <v>19</v>
      </c>
      <c r="F3" s="17" t="s">
        <v>22</v>
      </c>
      <c r="G3" s="17" t="s">
        <v>25</v>
      </c>
      <c r="H3" s="17" t="s">
        <v>26</v>
      </c>
      <c r="I3" s="17" t="s">
        <v>30</v>
      </c>
      <c r="J3" s="17" t="s">
        <v>33</v>
      </c>
      <c r="K3" s="17" t="s">
        <v>35</v>
      </c>
      <c r="L3" s="17" t="s">
        <v>37</v>
      </c>
      <c r="M3" s="17" t="s">
        <v>39</v>
      </c>
      <c r="N3" s="18" t="s">
        <v>40</v>
      </c>
      <c r="O3" s="17" t="s">
        <v>42</v>
      </c>
    </row>
    <row r="4" spans="2:15" ht="30.75" customHeight="1" thickBot="1" x14ac:dyDescent="0.3">
      <c r="B4" s="10" t="s">
        <v>1</v>
      </c>
      <c r="D4" t="s">
        <v>7</v>
      </c>
      <c r="E4" s="4" t="s">
        <v>20</v>
      </c>
      <c r="F4" s="4" t="s">
        <v>20</v>
      </c>
      <c r="G4" s="4">
        <v>1</v>
      </c>
      <c r="H4" s="4" t="s">
        <v>27</v>
      </c>
      <c r="I4" s="4" t="s">
        <v>31</v>
      </c>
      <c r="J4" t="s">
        <v>34</v>
      </c>
      <c r="K4" t="s">
        <v>36</v>
      </c>
      <c r="L4" t="s">
        <v>38</v>
      </c>
      <c r="M4" s="22" t="s">
        <v>39</v>
      </c>
      <c r="N4" s="7" t="s">
        <v>41</v>
      </c>
      <c r="O4" t="s">
        <v>43</v>
      </c>
    </row>
    <row r="5" spans="2:15" ht="30.75" customHeight="1" thickTop="1" x14ac:dyDescent="0.4">
      <c r="B5" s="14">
        <f ca="1">LikusiosDienos</f>
        <v>283</v>
      </c>
      <c r="D5" t="s">
        <v>8</v>
      </c>
      <c r="E5" s="4" t="s">
        <v>20</v>
      </c>
      <c r="F5" s="4" t="s">
        <v>23</v>
      </c>
      <c r="G5" s="4">
        <v>3</v>
      </c>
      <c r="H5" s="4" t="s">
        <v>27</v>
      </c>
      <c r="I5" s="4" t="s">
        <v>32</v>
      </c>
      <c r="J5" t="s">
        <v>34</v>
      </c>
      <c r="K5" t="s">
        <v>36</v>
      </c>
      <c r="L5" t="s">
        <v>38</v>
      </c>
      <c r="M5" s="22" t="s">
        <v>39</v>
      </c>
      <c r="N5" s="7" t="s">
        <v>41</v>
      </c>
      <c r="O5" t="s">
        <v>43</v>
      </c>
    </row>
    <row r="6" spans="2:15" ht="30.75" customHeight="1" thickBot="1" x14ac:dyDescent="0.3">
      <c r="B6" s="10" t="s">
        <v>2</v>
      </c>
      <c r="D6" t="s">
        <v>9</v>
      </c>
      <c r="E6" s="4" t="s">
        <v>20</v>
      </c>
      <c r="F6" s="4" t="s">
        <v>20</v>
      </c>
      <c r="G6" s="4">
        <v>1</v>
      </c>
      <c r="H6" s="4" t="s">
        <v>28</v>
      </c>
      <c r="I6" s="4" t="s">
        <v>32</v>
      </c>
      <c r="J6" t="s">
        <v>34</v>
      </c>
      <c r="K6" t="s">
        <v>36</v>
      </c>
      <c r="L6" t="s">
        <v>38</v>
      </c>
      <c r="M6" s="22" t="s">
        <v>39</v>
      </c>
      <c r="N6" s="7" t="s">
        <v>41</v>
      </c>
      <c r="O6" t="s">
        <v>43</v>
      </c>
    </row>
    <row r="7" spans="2:15" ht="30.75" customHeight="1" thickTop="1" x14ac:dyDescent="0.4">
      <c r="B7" s="14">
        <f>IšVisoDalyvausiančių</f>
        <v>12</v>
      </c>
      <c r="D7" t="s">
        <v>10</v>
      </c>
      <c r="E7" s="4" t="s">
        <v>20</v>
      </c>
      <c r="F7" s="4" t="s">
        <v>23</v>
      </c>
      <c r="G7" s="4">
        <v>2</v>
      </c>
      <c r="H7" s="4" t="s">
        <v>29</v>
      </c>
      <c r="I7" s="4" t="s">
        <v>32</v>
      </c>
      <c r="J7" t="s">
        <v>34</v>
      </c>
      <c r="K7" t="s">
        <v>36</v>
      </c>
      <c r="L7" t="s">
        <v>38</v>
      </c>
      <c r="M7" s="22" t="s">
        <v>39</v>
      </c>
      <c r="N7" s="7" t="s">
        <v>41</v>
      </c>
      <c r="O7" t="s">
        <v>43</v>
      </c>
    </row>
    <row r="8" spans="2:15" ht="30.75" customHeight="1" thickBot="1" x14ac:dyDescent="0.3">
      <c r="B8" s="10" t="s">
        <v>3</v>
      </c>
      <c r="D8" t="s">
        <v>11</v>
      </c>
      <c r="E8" s="4" t="s">
        <v>20</v>
      </c>
      <c r="F8" s="4" t="s">
        <v>20</v>
      </c>
      <c r="G8" s="4">
        <v>2</v>
      </c>
      <c r="H8" s="4" t="s">
        <v>29</v>
      </c>
      <c r="I8" s="4" t="s">
        <v>32</v>
      </c>
      <c r="J8" t="s">
        <v>34</v>
      </c>
      <c r="K8" t="s">
        <v>36</v>
      </c>
      <c r="L8" t="s">
        <v>38</v>
      </c>
      <c r="M8" s="22" t="s">
        <v>39</v>
      </c>
      <c r="N8" s="7" t="s">
        <v>41</v>
      </c>
      <c r="O8" t="s">
        <v>43</v>
      </c>
    </row>
    <row r="9" spans="2:15" ht="30.75" customHeight="1" thickTop="1" x14ac:dyDescent="0.4">
      <c r="B9" s="14">
        <f>IšVisoNedalyvausiančių</f>
        <v>6</v>
      </c>
      <c r="D9" t="s">
        <v>12</v>
      </c>
      <c r="E9" s="4" t="s">
        <v>20</v>
      </c>
      <c r="F9" s="4" t="s">
        <v>24</v>
      </c>
      <c r="H9" s="4" t="s">
        <v>28</v>
      </c>
      <c r="I9" s="4" t="s">
        <v>32</v>
      </c>
      <c r="J9" t="s">
        <v>34</v>
      </c>
      <c r="K9" t="s">
        <v>36</v>
      </c>
      <c r="L9" t="s">
        <v>38</v>
      </c>
      <c r="M9" s="22" t="s">
        <v>39</v>
      </c>
      <c r="N9" s="7" t="s">
        <v>41</v>
      </c>
      <c r="O9" t="s">
        <v>43</v>
      </c>
    </row>
    <row r="10" spans="2:15" ht="30.75" customHeight="1" thickBot="1" x14ac:dyDescent="0.3">
      <c r="B10" s="10" t="s">
        <v>4</v>
      </c>
      <c r="D10" t="s">
        <v>13</v>
      </c>
      <c r="E10" s="4" t="s">
        <v>20</v>
      </c>
      <c r="F10" s="4" t="s">
        <v>20</v>
      </c>
      <c r="G10" s="4">
        <v>2</v>
      </c>
      <c r="H10" s="4" t="s">
        <v>29</v>
      </c>
      <c r="I10" s="4" t="s">
        <v>32</v>
      </c>
      <c r="J10" t="s">
        <v>34</v>
      </c>
      <c r="K10" t="s">
        <v>36</v>
      </c>
      <c r="L10" t="s">
        <v>38</v>
      </c>
      <c r="M10" s="22" t="s">
        <v>39</v>
      </c>
      <c r="N10" s="7" t="s">
        <v>41</v>
      </c>
      <c r="O10" t="s">
        <v>43</v>
      </c>
    </row>
    <row r="11" spans="2:15" ht="30.75" customHeight="1" thickTop="1" x14ac:dyDescent="0.4">
      <c r="B11" s="14">
        <f>NeatsakytiKvietimai</f>
        <v>1</v>
      </c>
      <c r="D11" t="s">
        <v>14</v>
      </c>
      <c r="E11" s="4" t="s">
        <v>20</v>
      </c>
      <c r="F11" s="4" t="s">
        <v>23</v>
      </c>
      <c r="G11" s="4">
        <v>1</v>
      </c>
      <c r="H11" s="4" t="s">
        <v>28</v>
      </c>
      <c r="I11" s="4" t="s">
        <v>32</v>
      </c>
      <c r="J11" t="s">
        <v>34</v>
      </c>
      <c r="K11" t="s">
        <v>36</v>
      </c>
      <c r="L11" t="s">
        <v>38</v>
      </c>
      <c r="M11" s="22" t="s">
        <v>39</v>
      </c>
      <c r="N11" s="7" t="s">
        <v>41</v>
      </c>
      <c r="O11" t="s">
        <v>43</v>
      </c>
    </row>
    <row r="12" spans="2:15" ht="30.75" customHeight="1" x14ac:dyDescent="0.25">
      <c r="D12" t="s">
        <v>15</v>
      </c>
      <c r="E12" s="4" t="s">
        <v>20</v>
      </c>
      <c r="F12" s="4" t="s">
        <v>20</v>
      </c>
      <c r="G12" s="4">
        <v>4</v>
      </c>
      <c r="H12" s="4" t="s">
        <v>27</v>
      </c>
      <c r="I12" s="4" t="s">
        <v>32</v>
      </c>
      <c r="J12" t="s">
        <v>34</v>
      </c>
      <c r="K12" t="s">
        <v>36</v>
      </c>
      <c r="L12" t="s">
        <v>38</v>
      </c>
      <c r="M12" s="22" t="s">
        <v>39</v>
      </c>
      <c r="N12" s="7" t="s">
        <v>41</v>
      </c>
      <c r="O12" t="s">
        <v>43</v>
      </c>
    </row>
    <row r="13" spans="2:15" ht="30.75" customHeight="1" x14ac:dyDescent="0.25">
      <c r="D13" t="s">
        <v>16</v>
      </c>
      <c r="E13" s="4" t="s">
        <v>20</v>
      </c>
      <c r="F13" s="4" t="s">
        <v>20</v>
      </c>
      <c r="G13" s="4">
        <v>2</v>
      </c>
      <c r="H13" s="4" t="s">
        <v>27</v>
      </c>
      <c r="I13" s="4" t="s">
        <v>32</v>
      </c>
      <c r="J13" t="s">
        <v>34</v>
      </c>
      <c r="K13" t="s">
        <v>36</v>
      </c>
      <c r="L13" t="s">
        <v>38</v>
      </c>
      <c r="M13" s="22" t="s">
        <v>39</v>
      </c>
      <c r="N13" s="7" t="s">
        <v>41</v>
      </c>
      <c r="O13" t="s">
        <v>43</v>
      </c>
    </row>
    <row r="14" spans="2:15" ht="30.75" customHeight="1" x14ac:dyDescent="0.25">
      <c r="D14" t="s">
        <v>17</v>
      </c>
      <c r="E14" s="4" t="s">
        <v>20</v>
      </c>
      <c r="H14" s="4" t="s">
        <v>29</v>
      </c>
      <c r="I14" s="4" t="s">
        <v>31</v>
      </c>
      <c r="J14" t="s">
        <v>34</v>
      </c>
      <c r="K14" t="s">
        <v>36</v>
      </c>
      <c r="L14" t="s">
        <v>38</v>
      </c>
      <c r="M14" s="22" t="s">
        <v>39</v>
      </c>
      <c r="N14" s="7" t="s">
        <v>41</v>
      </c>
      <c r="O14" t="s">
        <v>43</v>
      </c>
    </row>
    <row r="15" spans="2:15" ht="30.75" customHeight="1" x14ac:dyDescent="0.3">
      <c r="D15" s="25" t="s">
        <v>18</v>
      </c>
      <c r="E15" s="26">
        <f>COUNTIF('Prašymo atsakyti sekimo įrankis'!$E$4:$E$14,"Taip")</f>
        <v>11</v>
      </c>
      <c r="F15" s="26">
        <f>COUNTA('Prašymo atsakyti sekimo įrankis'!$F$4:$F$14)</f>
        <v>10</v>
      </c>
      <c r="G15" s="26">
        <f>SUBTOTAL(109,KvietimųLentelė[VAKARĖLIS])</f>
        <v>18</v>
      </c>
      <c r="H15" s="26"/>
      <c r="I15" s="26"/>
      <c r="J15" s="25"/>
      <c r="K15" s="25"/>
      <c r="L15" s="25"/>
      <c r="M15" s="25"/>
      <c r="N15" s="27"/>
      <c r="O15" s="28"/>
    </row>
  </sheetData>
  <mergeCells count="2">
    <mergeCell ref="D1:E1"/>
    <mergeCell ref="F1:H1"/>
  </mergeCells>
  <conditionalFormatting sqref="D4:O14">
    <cfRule type="expression" dxfId="1" priority="1">
      <formula>($E4="Taip")*($F4="")</formula>
    </cfRule>
  </conditionalFormatting>
  <dataValidations count="29">
    <dataValidation type="date" operator="greaterThanOrEqual" allowBlank="1" showInputMessage="1" showErrorMessage="1" prompt="Šiame langelyje įveskite vestuvių datą. Likusių dienų skaičius automatiškai atnaujinamas B5 langelyje" sqref="B3" xr:uid="{00000000-0002-0000-0000-000000000000}">
      <formula1>TODAY()</formula1>
    </dataValidation>
    <dataValidation allowBlank="1" showInputMessage="1" showErrorMessage="1" prompt="Šioje darbalapyje sukurkite kvietimų į vestuves sekimo priemonę. Šiame darbalapyje lentelėje Kvietimai įveskite duomenis. B1 langelyje yra patarimas. Norėdami pereiti į darbalapį Prašymo atsakyti suvestinė, pasirinkite F1 langelį" sqref="A1" xr:uid="{00000000-0002-0000-0000-000001000000}"/>
    <dataValidation allowBlank="1" showInputMessage="1" showErrorMessage="1" prompt="Žemiau esančiame langelyje įveskite vestuvių datą" sqref="B2" xr:uid="{00000000-0002-0000-0000-000002000000}"/>
    <dataValidation allowBlank="1" showInputMessage="1" showErrorMessage="1" prompt="Šiame langelyje automatiškai atnaujinamas likusių dienų skaičius, o B7 langelyje – dalyvausiančių žmonių skaičius" sqref="B5" xr:uid="{00000000-0002-0000-0000-000003000000}"/>
    <dataValidation allowBlank="1" showInputMessage="1" showErrorMessage="1" prompt="Šiame langelyje automatiškai atnaujinamas vestuvėse dalyvausiančių žmonių skaičius, o B9 langelyje – nedalyvausiančių žmonių skaičius" sqref="B7" xr:uid="{00000000-0002-0000-0000-000004000000}"/>
    <dataValidation allowBlank="1" showInputMessage="1" showErrorMessage="1" prompt="Šiame langelyje automatiškai atnaujinamas vestuvėse nedalyvausiančių žmonių skaičius, o B11 langelyje – neatsakiusių žmonių skaičius" sqref="B9" xr:uid="{00000000-0002-0000-0000-000005000000}"/>
    <dataValidation allowBlank="1" showInputMessage="1" showErrorMessage="1" prompt="Neatsakę žmonės automatiškai atnaujinami šiame langelyje" sqref="B11" xr:uid="{00000000-0002-0000-0000-000006000000}"/>
    <dataValidation allowBlank="1" showInputMessage="1" showErrorMessage="1" prompt="Šiame langelyje yra naršymo saitas į prašymo atsakyti suvestinę" sqref="F1" xr:uid="{00000000-0002-0000-0000-000007000000}"/>
    <dataValidation allowBlank="1" showInputMessage="1" showErrorMessage="1" prompt="Šio darbalapio pavadinimas yra šiame langelyje. Lentelėje apačioje įveskite informaciją" sqref="D2:O2" xr:uid="{00000000-0002-0000-0000-000008000000}"/>
    <dataValidation allowBlank="1" showInputMessage="1" showErrorMessage="1" prompt="Svečio vardą įveskite šiame stulpelyje po šia antrašte" sqref="D3" xr:uid="{00000000-0002-0000-0000-000009000000}"/>
    <dataValidation allowBlank="1" showInputMessage="1" showErrorMessage="1" prompt="Šiame stulpelyje po antrašte pasirinkite Taip arba Ne, kad nurodytumėte, ar kvietimas išsiųstas. Paspauskite ALT + rodyklę žemyn, jei reikia parinkčių, tada – rodyklę žemyn ir ENTER, kad pasirinktumėte" sqref="E3" xr:uid="{00000000-0002-0000-0000-00000A000000}"/>
    <dataValidation allowBlank="1" showInputMessage="1" showErrorMessage="1" prompt="Šiame stulpelyje po antrašte pasirinkite Prašymas atsakyti. Paspauskite ALT + RODYKLĘ ŽEMYN, kad pamatytumėte parinktis, tada – rodyklę žemyn ir ENTER, kad pasirinktumėte" sqref="F3" xr:uid="{00000000-0002-0000-0000-00000B000000}"/>
    <dataValidation allowBlank="1" showInputMessage="1" showErrorMessage="1" prompt="Šiame stulpelyje po antrašte pasirinkite Svečias. Paspauskite ALT + RODYKLĘ ŽEMYN, kad pamatytumėte parinktis, tada – rodyklę žemyn ir ENTER, kad pasirinktumėte" sqref="H3" xr:uid="{00000000-0002-0000-0000-00000C000000}"/>
    <dataValidation allowBlank="1" showInputMessage="1" showErrorMessage="1" prompt="Šiame stulpelyje po šia antrašte įveskite grupės numerį" sqref="G3" xr:uid="{00000000-0002-0000-0000-00000D000000}"/>
    <dataValidation allowBlank="1" showInputMessage="1" showErrorMessage="1" prompt="Šiame stulpelyje po šia antrašte įveskite atsakymą" sqref="I3" xr:uid="{00000000-0002-0000-0000-00000E000000}"/>
    <dataValidation allowBlank="1" showInputMessage="1" showErrorMessage="1" prompt="Šiame stulpelyje po šia antrašte įveskite adresą" sqref="J3" xr:uid="{00000000-0002-0000-0000-00000F000000}"/>
    <dataValidation allowBlank="1" showInputMessage="1" showErrorMessage="1" prompt="Šiame stulpelyje po šia antrašte įveskite miestą" sqref="K3" xr:uid="{00000000-0002-0000-0000-000010000000}"/>
    <dataValidation allowBlank="1" showInputMessage="1" showErrorMessage="1" prompt="Šiame stulpelyje po šia antrašte įveskite valstybę" sqref="L3" xr:uid="{00000000-0002-0000-0000-000011000000}"/>
    <dataValidation allowBlank="1" showInputMessage="1" showErrorMessage="1" prompt="Šiame stulpelyje po šia antrašte įveskite pašto indeksą" sqref="M3" xr:uid="{00000000-0002-0000-0000-000012000000}"/>
    <dataValidation allowBlank="1" showInputMessage="1" showErrorMessage="1" prompt="Šiame stulpelyje po šia antrašte įveskite telefono numerį" sqref="N3" xr:uid="{00000000-0002-0000-0000-000013000000}"/>
    <dataValidation allowBlank="1" showInputMessage="1" showErrorMessage="1" prompt="Šiame stulpelyje po šia antrašte įveskite kontaktinį el. pašto adresą" sqref="O3" xr:uid="{00000000-0002-0000-0000-000014000000}"/>
    <dataValidation allowBlank="1" showInputMessage="1" showErrorMessage="1" prompt="B3 langelyje įveskite vestuvių datą. Langeliuose nuo B4 iki B11 automatiškai atnaujinami Likusios dienos, Dalyvausiantys žmonės, Nedalyvausiantys žmonės ir Neatsakyti kvietimai" sqref="B1" xr:uid="{00000000-0002-0000-0000-000015000000}"/>
    <dataValidation allowBlank="1" showInputMessage="1" showErrorMessage="1" prompt="Likusių dienų skaičius automatiškai atnaujinamas langelyje apačioje" sqref="B4" xr:uid="{00000000-0002-0000-0000-000016000000}"/>
    <dataValidation allowBlank="1" showInputMessage="1" showErrorMessage="1" prompt="Langelyje apačioje automatiškai atnaujinamas vestuvėse nedalyvausiančių žmonių skaičius" sqref="B8" xr:uid="{00000000-0002-0000-0000-000017000000}"/>
    <dataValidation allowBlank="1" showInputMessage="1" showErrorMessage="1" prompt="Neatsakę žmonės automatiškai atnaujinami langelyje apačioje" sqref="B10" xr:uid="{00000000-0002-0000-0000-000018000000}"/>
    <dataValidation allowBlank="1" showInputMessage="1" showErrorMessage="1" prompt="Langelyje apačioje automatiškai atnaujinamas vestuvėse dalyvausiančių žmonių skaičius" sqref="B6" xr:uid="{00000000-0002-0000-0000-000019000000}"/>
    <dataValidation type="list" errorStyle="warning" allowBlank="1" showInputMessage="1" showErrorMessage="1" error="Sąraše pasirinkite Taip arba Ne. Pasirinkite ATŠAUKTI, tada paspauskite ALT + RODYKLĘ ŽEMYN, kad pamatytumėte parinktis, tada – rodyklę žemyn ir ENTER, kad pasirinktumėte" sqref="E4:E14" xr:uid="{00000000-0002-0000-0000-00001A000000}">
      <formula1>"Taip,Ne"</formula1>
    </dataValidation>
    <dataValidation type="list" errorStyle="warning" allowBlank="1" showInputMessage="1" showErrorMessage="1" error="Sąraše pasirinkite parinktį. Pasirinkite ATŠAUKTI, tada paspauskite ALT + RODYKLĘ ŽEMYN, kad pamatytumėte parinktis, tada – rodyklę žemyn ir ENTER, kad pasirinktumėte" sqref="F4:F14" xr:uid="{00000000-0002-0000-0000-00001B000000}">
      <formula1>"Taip,Ne,Neapsisprendęs"</formula1>
    </dataValidation>
    <dataValidation type="list" errorStyle="warning" allowBlank="1" showInputMessage="1" showErrorMessage="1" error="Sąraše pasirinkite svečią. Pasirinkite ATŠAUKTI, tada paspauskite ALT + RODYKLĘ ŽEMYN, kad pamatytumėte parinktis, tada – rodyklę žemyn ir ENTER, kad pasirinktumėte" sqref="H4:H14" xr:uid="{00000000-0002-0000-0000-00001C000000}">
      <formula1>"1 būsimas sutuoktinis,2 būsimas sutuoktinis,Kita"</formula1>
    </dataValidation>
  </dataValidations>
  <hyperlinks>
    <hyperlink ref="F1:H1" location="'RSVP Summary'!A1" tooltip="Pasirinkite, jei norite pereiti į prašymo atsakyti suvestinės darbalapį" display="RSVP SUMMARY" xr:uid="{00000000-0004-0000-0000-000000000000}"/>
  </hyperlinks>
  <printOptions horizontalCentered="1"/>
  <pageMargins left="0.25" right="0.25" top="1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79998168889431442"/>
    <pageSetUpPr autoPageBreaks="0" fitToPage="1"/>
  </sheetPr>
  <dimension ref="A1:P15"/>
  <sheetViews>
    <sheetView showGridLines="0" zoomScaleNormal="100" workbookViewId="0"/>
  </sheetViews>
  <sheetFormatPr defaultColWidth="9.25" defaultRowHeight="30.75" customHeight="1" x14ac:dyDescent="0.25"/>
  <cols>
    <col min="1" max="1" width="1.625" style="11" customWidth="1"/>
    <col min="2" max="2" width="23.5" style="19" customWidth="1"/>
    <col min="3" max="3" width="1.625" style="12" customWidth="1"/>
    <col min="4" max="4" width="15.75" customWidth="1"/>
    <col min="5" max="5" width="9" customWidth="1"/>
    <col min="6" max="11" width="7.25" customWidth="1"/>
    <col min="12" max="12" width="10.125" customWidth="1"/>
    <col min="13" max="14" width="2.625" customWidth="1"/>
    <col min="15" max="15" width="40.75" customWidth="1"/>
    <col min="16" max="16" width="2.625" customWidth="1"/>
  </cols>
  <sheetData>
    <row r="1" spans="2:16" ht="51" customHeight="1" x14ac:dyDescent="0.25">
      <c r="D1" s="31" t="s">
        <v>44</v>
      </c>
      <c r="E1" s="31"/>
      <c r="F1" s="29"/>
      <c r="G1" s="29"/>
      <c r="H1" s="29"/>
      <c r="I1" s="29"/>
    </row>
    <row r="2" spans="2:16" ht="51" customHeight="1" thickBot="1" x14ac:dyDescent="0.3">
      <c r="B2" s="10" t="s">
        <v>0</v>
      </c>
      <c r="D2" s="24" t="s">
        <v>45</v>
      </c>
      <c r="E2" s="24"/>
      <c r="F2" s="24"/>
      <c r="G2" s="24"/>
      <c r="H2" s="24"/>
      <c r="I2" s="24"/>
      <c r="J2" s="24"/>
      <c r="K2" s="24"/>
      <c r="L2" s="24"/>
      <c r="N2" s="1"/>
      <c r="O2" s="9" t="s">
        <v>53</v>
      </c>
      <c r="P2" s="1"/>
    </row>
    <row r="3" spans="2:16" ht="30.75" customHeight="1" thickTop="1" x14ac:dyDescent="0.4">
      <c r="B3" s="13">
        <f ca="1">VestuviųData</f>
        <v>45060</v>
      </c>
      <c r="D3" s="38" t="s">
        <v>46</v>
      </c>
      <c r="E3" s="40" t="s">
        <v>48</v>
      </c>
      <c r="F3" s="21"/>
      <c r="G3" s="21"/>
      <c r="H3" s="21"/>
      <c r="I3" s="21"/>
      <c r="J3" s="21"/>
      <c r="K3" s="21"/>
      <c r="L3" s="21"/>
      <c r="M3" s="21"/>
      <c r="N3" s="1"/>
      <c r="O3" s="8"/>
      <c r="P3" s="1"/>
    </row>
    <row r="4" spans="2:16" ht="30.75" customHeight="1" thickBot="1" x14ac:dyDescent="0.3">
      <c r="B4" s="10" t="s">
        <v>1</v>
      </c>
      <c r="D4" s="36"/>
      <c r="E4" s="41"/>
      <c r="F4" t="s">
        <v>50</v>
      </c>
      <c r="G4">
        <f>IFERROR(SUMIFS(KvietimųLentelė[VAKARĖLIS],KvietimųLentelė[SVEČIAS],"=Kita",KvietimųLentelė[Prašymas atsakyti],"Taip"),0)</f>
        <v>1</v>
      </c>
      <c r="H4">
        <f>KvietimųLentelė[[#Totals],[SIŲSTI?]]</f>
        <v>11</v>
      </c>
      <c r="N4" s="1"/>
      <c r="O4" s="8"/>
      <c r="P4" s="1"/>
    </row>
    <row r="5" spans="2:16" ht="30.75" customHeight="1" thickTop="1" x14ac:dyDescent="0.4">
      <c r="B5" s="14">
        <f ca="1">LikusiosDienos</f>
        <v>283</v>
      </c>
      <c r="D5" s="36"/>
      <c r="E5" s="41"/>
      <c r="F5" t="s">
        <v>51</v>
      </c>
      <c r="G5">
        <f>IFERROR(SUMIFS(KvietimųLentelė[VAKARĖLIS],KvietimųLentelė[SVEČIAS],"=2 būsimas sutuoktinis",KvietimųLentelė[Prašymas atsakyti],"Taip"),0)</f>
        <v>4</v>
      </c>
      <c r="H5">
        <f>KvietimųLentelė[[#Totals],[SIŲSTI?]]</f>
        <v>11</v>
      </c>
      <c r="N5" s="1"/>
      <c r="O5" s="8"/>
      <c r="P5" s="1"/>
    </row>
    <row r="6" spans="2:16" ht="30.75" customHeight="1" thickBot="1" x14ac:dyDescent="0.3">
      <c r="B6" s="10" t="s">
        <v>2</v>
      </c>
      <c r="D6" s="36"/>
      <c r="E6" s="41"/>
      <c r="F6" t="s">
        <v>52</v>
      </c>
      <c r="G6">
        <f>IFERROR(SUMIFS(KvietimųLentelė[VAKARĖLIS],KvietimųLentelė[SVEČIAS],"=1 būsimas sutuoktinis",KvietimųLentelė[Prašymas atsakyti],"Taip"),0)</f>
        <v>7</v>
      </c>
      <c r="H6">
        <f>KvietimųLentelė[[#Totals],[SIŲSTI?]]</f>
        <v>11</v>
      </c>
      <c r="N6" s="1"/>
      <c r="O6" s="8"/>
      <c r="P6" s="1"/>
    </row>
    <row r="7" spans="2:16" ht="30.75" customHeight="1" thickTop="1" x14ac:dyDescent="0.4">
      <c r="B7" s="14">
        <f>IšVisoDalyvausiančių</f>
        <v>12</v>
      </c>
      <c r="D7" s="39"/>
      <c r="E7" s="42"/>
      <c r="F7" s="3"/>
      <c r="G7" s="3"/>
      <c r="H7" s="3"/>
      <c r="I7" s="3"/>
      <c r="J7" s="3"/>
      <c r="K7" s="3"/>
      <c r="L7" s="3"/>
      <c r="N7" s="1"/>
      <c r="O7" s="8"/>
      <c r="P7" s="1"/>
    </row>
    <row r="8" spans="2:16" ht="30.75" customHeight="1" thickBot="1" x14ac:dyDescent="0.3">
      <c r="B8" s="10" t="s">
        <v>3</v>
      </c>
      <c r="D8" s="35" t="s">
        <v>47</v>
      </c>
      <c r="E8" s="32" t="s">
        <v>49</v>
      </c>
      <c r="F8" s="21"/>
      <c r="G8" s="21"/>
      <c r="H8" s="21"/>
      <c r="I8" s="21"/>
      <c r="J8" s="21"/>
      <c r="K8" s="21"/>
      <c r="L8" s="21"/>
      <c r="M8" s="21"/>
      <c r="N8" s="1"/>
      <c r="O8" s="8"/>
      <c r="P8" s="1"/>
    </row>
    <row r="9" spans="2:16" ht="30.75" customHeight="1" thickTop="1" x14ac:dyDescent="0.4">
      <c r="B9" s="14">
        <f>IšVisoNedalyvausiančių</f>
        <v>6</v>
      </c>
      <c r="D9" s="36"/>
      <c r="E9" s="33"/>
      <c r="F9" t="s">
        <v>50</v>
      </c>
      <c r="G9">
        <f>IFERROR(SUMIFS(KvietimųLentelė[VAKARĖLIS],KvietimųLentelė[SVEČIAS],"=Kita",KvietimųLentelė[Prašymas atsakyti],"Ne"),0)</f>
        <v>1</v>
      </c>
      <c r="H9">
        <f>KvietimųLentelė[[#Totals],[SIŲSTI?]]</f>
        <v>11</v>
      </c>
      <c r="N9" s="1"/>
      <c r="O9" s="8"/>
      <c r="P9" s="1"/>
    </row>
    <row r="10" spans="2:16" ht="30.75" customHeight="1" thickBot="1" x14ac:dyDescent="0.3">
      <c r="B10" s="10" t="s">
        <v>4</v>
      </c>
      <c r="D10" s="36"/>
      <c r="E10" s="33"/>
      <c r="F10" t="s">
        <v>51</v>
      </c>
      <c r="G10">
        <f>IFERROR(SUMIFS(KvietimųLentelė[VAKARĖLIS],KvietimųLentelė[SVEČIAS],"=2 būsimas sutuoktinis",KvietimųLentelė[Prašymas atsakyti],"Ne"),0)</f>
        <v>2</v>
      </c>
      <c r="H10">
        <f>KvietimųLentelė[[#Totals],[SIŲSTI?]]</f>
        <v>11</v>
      </c>
      <c r="N10" s="1"/>
      <c r="O10" s="8"/>
      <c r="P10" s="1"/>
    </row>
    <row r="11" spans="2:16" ht="30.75" customHeight="1" thickTop="1" x14ac:dyDescent="0.4">
      <c r="B11" s="14">
        <f>NeatsakytiKvietimai</f>
        <v>1</v>
      </c>
      <c r="D11" s="36"/>
      <c r="E11" s="33"/>
      <c r="F11" t="s">
        <v>52</v>
      </c>
      <c r="G11">
        <f>IFERROR(SUMIFS(KvietimųLentelė[VAKARĖLIS],KvietimųLentelė[SVEČIAS],"=1 būsimas sutuoktinis",KvietimųLentelė[Prašymas atsakyti],"Ne"),0)</f>
        <v>3</v>
      </c>
      <c r="H11">
        <f>KvietimųLentelė[[#Totals],[SIŲSTI?]]</f>
        <v>11</v>
      </c>
      <c r="N11" s="1"/>
      <c r="O11" s="8"/>
      <c r="P11" s="1"/>
    </row>
    <row r="12" spans="2:16" ht="30.75" customHeight="1" thickBot="1" x14ac:dyDescent="0.3">
      <c r="D12" s="37"/>
      <c r="E12" s="34"/>
      <c r="F12" s="2"/>
      <c r="G12" s="2"/>
      <c r="H12" s="2"/>
      <c r="I12" s="2"/>
      <c r="J12" s="2"/>
      <c r="K12" s="2"/>
      <c r="L12" s="2"/>
      <c r="N12" s="1"/>
      <c r="O12" s="8"/>
      <c r="P12" s="1"/>
    </row>
    <row r="13" spans="2:16" ht="30.75" customHeight="1" thickTop="1" x14ac:dyDescent="0.25">
      <c r="N13" s="1"/>
      <c r="O13" s="8"/>
      <c r="P13" s="1"/>
    </row>
    <row r="14" spans="2:16" ht="30.75" customHeight="1" x14ac:dyDescent="0.25">
      <c r="N14" s="1"/>
      <c r="O14" s="8"/>
      <c r="P14" s="1"/>
    </row>
    <row r="15" spans="2:16" ht="30.75" customHeight="1" x14ac:dyDescent="0.25">
      <c r="N15" s="1"/>
      <c r="O15" s="6"/>
      <c r="P15" s="1"/>
    </row>
  </sheetData>
  <mergeCells count="6">
    <mergeCell ref="D1:E1"/>
    <mergeCell ref="F1:I1"/>
    <mergeCell ref="E8:E12"/>
    <mergeCell ref="D8:D12"/>
    <mergeCell ref="D3:D7"/>
    <mergeCell ref="E3:E7"/>
  </mergeCells>
  <dataValidations count="17">
    <dataValidation allowBlank="1" showInputMessage="1" showErrorMessage="1" prompt="Prašymo atsakyti suvestinė automatiškai atnaujinama šiame darbalapyje. Norėdami pereiti į prašymo atsakyti sekimo darbalapį, pasirinkite D1" sqref="A1" xr:uid="{00000000-0002-0000-0100-000000000000}"/>
    <dataValidation allowBlank="1" showInputMessage="1" showErrorMessage="1" prompt="Vestuvių data automatiškai atnaujinama langelyje apačioje" sqref="B2" xr:uid="{00000000-0002-0000-0100-000001000000}"/>
    <dataValidation allowBlank="1" showInputMessage="1" showErrorMessage="1" prompt="Šiame langelyje yra naršymo saitas į prašymo atsakyti sekimo priemonę" sqref="D1" xr:uid="{00000000-0002-0000-0100-000002000000}"/>
    <dataValidation allowBlank="1" showInputMessage="1" showErrorMessage="1" prompt="Įveskite pastabas žemiau esančiame langelyje" sqref="O2" xr:uid="{00000000-0002-0000-0100-000003000000}"/>
    <dataValidation allowBlank="1" showInputMessage="1" showErrorMessage="1" prompt="Šiame langelyje automatiškai atnaujinama vestuvių data, o B5 langelyje – likusių dienų skaičius" sqref="B3" xr:uid="{00000000-0002-0000-0100-000004000000}"/>
    <dataValidation allowBlank="1" showInputMessage="1" showErrorMessage="1" prompt="Šiame langelyje automatiškai atnaujinamas likusių dienų skaičius, o B7 langelyje – dalyvausiančių žmonių skaičius" sqref="B5" xr:uid="{00000000-0002-0000-0100-000005000000}"/>
    <dataValidation allowBlank="1" showInputMessage="1" showErrorMessage="1" prompt="Šiame langelyje automatiškai atnaujinamas vestuvėse dalyvausiančių žmonių skaičius, o B9 langelyje – nedalyvausiančių žmonių skaičius" sqref="B7" xr:uid="{00000000-0002-0000-0100-000006000000}"/>
    <dataValidation allowBlank="1" showInputMessage="1" showErrorMessage="1" prompt="Šiame langelyje automatiškai atnaujinamas vestuvėse nedalyvausiančių žmonių skaičius, o B11 langelyje – neatsakiusių žmonių skaičius" sqref="B9" xr:uid="{00000000-0002-0000-0100-000007000000}"/>
    <dataValidation allowBlank="1" showInputMessage="1" showErrorMessage="1" prompt="Neatsakę žmonės automatiškai atnaujinami šiame langelyje" sqref="B11" xr:uid="{00000000-0002-0000-0100-000008000000}"/>
    <dataValidation allowBlank="1" showInputMessage="1" showErrorMessage="1" prompt="Kvietimų suvestinė yra langeliuose nuo B3 iki B11, prašymų atsakyti atsakymų diagrama yra E3 ir E8 langelis. Įveskite pastabas langeliuose nuo O3 iki O15" sqref="B1" xr:uid="{00000000-0002-0000-0100-000009000000}"/>
    <dataValidation allowBlank="1" showInputMessage="1" showErrorMessage="1" prompt="Likusių dienų skaičius automatiškai atnaujinamas langelyje apačioje" sqref="B4" xr:uid="{00000000-0002-0000-0100-00000A000000}"/>
    <dataValidation allowBlank="1" showInputMessage="1" showErrorMessage="1" prompt="Langelyje apačioje automatiškai atnaujinamas vestuvėse dalyvausiančių žmonių skaičius" sqref="B6" xr:uid="{00000000-0002-0000-0100-00000B000000}"/>
    <dataValidation allowBlank="1" showInputMessage="1" showErrorMessage="1" prompt="Langelyje apačioje automatiškai atnaujinamas vestuvėse nedalyvausiančių žmonių skaičius" sqref="B8" xr:uid="{00000000-0002-0000-0100-00000C000000}"/>
    <dataValidation allowBlank="1" showInputMessage="1" showErrorMessage="1" prompt="Neatsakę žmonės automatiškai atnaujinami langelyje apačioje" sqref="B10" xr:uid="{00000000-0002-0000-0100-00000D000000}"/>
    <dataValidation allowBlank="1" showInputMessage="1" showErrorMessage="1" prompt="Šiame langelyje yra darbalapio pavadinimas. Diagramos, rodančios prašymo atsakyti išklotinę pagal Taip ir Ne kategorijas, yra langeliuose apačioje" sqref="D2:L2" xr:uid="{00000000-0002-0000-0100-00000E000000}"/>
    <dataValidation allowBlank="1" showInputMessage="1" showErrorMessage="1" prompt="Jungtinė juostinė diagrama, rodanti prašymo atsakyti neigiamų atsakymų svečių tipus, yra langelyje dešinėje" sqref="D8" xr:uid="{00000000-0002-0000-0100-00000F000000}"/>
    <dataValidation allowBlank="1" showInputMessage="1" showErrorMessage="1" prompt="Jungtinė juostinė diagrama, rodanti prašymo atsakyti teigiamų atsakymų svečių tipus, yra langelyje dešinėje" sqref="D3" xr:uid="{00000000-0002-0000-0100-000010000000}"/>
  </dataValidations>
  <hyperlinks>
    <hyperlink ref="D1:E1" location="'RSVP Tracker'!A1" tooltip="Pasirinkite, jei norite pereiti į prašymo atsakyti sekimo priemonės darbalapį" display="RSVP TRACKER" xr:uid="{00000000-0004-0000-0100-000000000000}"/>
  </hyperlink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drawing r:id="rId2"/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2.xml><?xml version="1.0" encoding="utf-8"?>
<ds:datastoreItem xmlns:ds="http://schemas.openxmlformats.org/officeDocument/2006/customXml" ds:itemID="{A4B2BDBC-904D-4BB1-B7AC-58CD11602EF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1.xml><?xml version="1.0" encoding="utf-8"?>
<ds:datastoreItem xmlns:ds="http://schemas.openxmlformats.org/officeDocument/2006/customXml" ds:itemID="{C8EA494A-3E52-481A-B7A2-0151469F0D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3.xml><?xml version="1.0" encoding="utf-8"?>
<ds:datastoreItem xmlns:ds="http://schemas.openxmlformats.org/officeDocument/2006/customXml" ds:itemID="{042C06EA-F257-4B1D-9DB7-3E00E8BCE2E2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TM03107672</ap:Template>
  <ap:DocSecurity>0</ap:DocSecurity>
  <ap:ScaleCrop>false</ap:ScaleCrop>
  <ap:HeadingPairs>
    <vt:vector baseType="variant" size="4">
      <vt:variant>
        <vt:lpstr>Darbalapiai</vt:lpstr>
      </vt:variant>
      <vt:variant>
        <vt:i4>2</vt:i4>
      </vt:variant>
      <vt:variant>
        <vt:lpstr>Įvardytieji diapazonai</vt:lpstr>
      </vt:variant>
      <vt:variant>
        <vt:i4>17</vt:i4>
      </vt:variant>
    </vt:vector>
  </ap:HeadingPairs>
  <ap:TitlesOfParts>
    <vt:vector baseType="lpstr" size="19">
      <vt:lpstr>Prašymo atsakyti sekimo įrankis</vt:lpstr>
      <vt:lpstr>Prašymo atsakyti suvestinė</vt:lpstr>
      <vt:lpstr>IšVisoAtsakiusių</vt:lpstr>
      <vt:lpstr>IšVisoIšsiųsta</vt:lpstr>
      <vt:lpstr>Pavadinimas1</vt:lpstr>
      <vt:lpstr>Prašymas_atsakyti</vt:lpstr>
      <vt:lpstr>'Prašymo atsakyti sekimo įrankis'!Print_Titles</vt:lpstr>
      <vt:lpstr>StulpelioAntraštėsDiapazonas1..B3.1</vt:lpstr>
      <vt:lpstr>StulpelioAntraštėsDiapazonas1..B3.2</vt:lpstr>
      <vt:lpstr>StulpelioAntraštėsDiapazonas2..B5.1</vt:lpstr>
      <vt:lpstr>StulpelioAntraštėsDiapazonas2..B5.2</vt:lpstr>
      <vt:lpstr>StulpelioAntraštėsDiapazonas3..B7.1</vt:lpstr>
      <vt:lpstr>StulpelioAntraštėsDiapazonas3..B7.2</vt:lpstr>
      <vt:lpstr>StulpelioAntraštėsDiapazonas4..B9.1</vt:lpstr>
      <vt:lpstr>StulpelioAntraštėsDiapazonas4..B9.2</vt:lpstr>
      <vt:lpstr>StulpelioAntraštėsDiapazonas5..B11.1</vt:lpstr>
      <vt:lpstr>StulpelioAntraštėsDiapazonas5..B11.2</vt:lpstr>
      <vt:lpstr>StulpelioAntraštėsDiapazonas6..O15.2</vt:lpstr>
      <vt:lpstr>VestuviųData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2022-06-14T04:35:39Z</dcterms:created>
  <dcterms:modified xsi:type="dcterms:W3CDTF">2022-08-04T03:44:52Z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