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819"/>
  <workbookPr filterPrivacy="1" hidePivotFieldList="1"/>
  <xr:revisionPtr revIDLastSave="1" documentId="13_ncr:1_{0ED48186-8D4E-4A9B-BAAE-CE4E85A3C650}" xr6:coauthVersionLast="43" xr6:coauthVersionMax="43" xr10:uidLastSave="{EBAEF3E8-DD4F-4524-8702-0103BF2B9E23}"/>
  <bookViews>
    <workbookView xWindow="-120" yWindow="-120" windowWidth="28890" windowHeight="14415" xr2:uid="{00000000-000D-0000-FFFF-FFFF00000000}"/>
  </bookViews>
  <sheets>
    <sheet name="Studijų kredito plan. priemonė" sheetId="1" r:id="rId1"/>
    <sheet name="Pamoka" sheetId="5" r:id="rId2"/>
    <sheet name="Semestro suvestinės duomenys" sheetId="4" r:id="rId3"/>
  </sheets>
  <definedNames>
    <definedName name="BūtiniKreditai">LaipsnioReikalavimai[[#Totals],[IŠ VISO]]</definedName>
    <definedName name="GautiKreditai">LaipsnioReikalavimai[[#Totals],[GAUTA]]</definedName>
    <definedName name="LikęKreditai">LaipsnioReikalavimai[[#Totals],[REIKIA]]</definedName>
    <definedName name="_xlnm.Print_Titles" localSheetId="1">Pamoka!$1:$2</definedName>
    <definedName name="ReikalavimųPeržvalga">LaipsnioReikalavimai[KREDITŲ REIKALAVIMAI]</definedName>
  </definedNames>
  <calcPr calcId="191029"/>
  <pivotCaches>
    <pivotCache cacheId="3" r:id="rId4"/>
  </pivotCaches>
  <extLst>
    <ext xmlns:x15="http://schemas.microsoft.com/office/spreadsheetml/2010/11/main" uri="{FCE2AD5D-F65C-4FA6-A056-5C36A1767C68}">
      <x15:dataModel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F5" i="1" l="1"/>
  <c r="E6" i="1"/>
  <c r="F6" i="1" s="1"/>
  <c r="E7" i="1"/>
  <c r="F7" i="1" s="1"/>
  <c r="E8" i="1"/>
  <c r="F8" i="1" s="1"/>
  <c r="D9" i="1"/>
  <c r="F9" i="1" l="1"/>
  <c r="E9" i="1"/>
  <c r="F11" i="1" l="1"/>
  <c r="D12" i="1"/>
  <c r="D1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Excel Data Model" type="5" refreshedVersion="0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<sst xmlns="http://schemas.openxmlformats.org/spreadsheetml/2006/main" count="164" uniqueCount="87">
  <si>
    <t>SEMESTRO SUVESTINĖ</t>
  </si>
  <si>
    <t>Juostinė diagrama, rodanti kiekvieno semestro visų kreditų ir paskaitų sumas, yra šiame langelyje. Ši PivotChart bus automatiškai atnaujinta pagal „PivotTable“ darbalapį Semestro suvestinės duomenys.</t>
  </si>
  <si>
    <t>Menų bakalauro laipsnis 
muzikos istorijoje</t>
  </si>
  <si>
    <t>KREDITŲ REIKALAVIMAI</t>
  </si>
  <si>
    <t>Akademinė specializacija</t>
  </si>
  <si>
    <t>Akademinė neprofilinė disciplina</t>
  </si>
  <si>
    <t>Pasirenkamasis kursas</t>
  </si>
  <si>
    <t>Bendrasis studijų dalykas</t>
  </si>
  <si>
    <t>BENDROSIOS SUMOS</t>
  </si>
  <si>
    <t>BENDROJI PAŽANGA:</t>
  </si>
  <si>
    <t>IŠ VISO</t>
  </si>
  <si>
    <t>Netaikoma</t>
  </si>
  <si>
    <t>GAUTA</t>
  </si>
  <si>
    <t>REIKIA</t>
  </si>
  <si>
    <t>Studijų kursai</t>
  </si>
  <si>
    <t>KURSO PAVADINIMAS</t>
  </si>
  <si>
    <t>Antropologija</t>
  </si>
  <si>
    <t>Taikomoji muzika</t>
  </si>
  <si>
    <t>Meno istorija</t>
  </si>
  <si>
    <t xml:space="preserve">Meno istorija </t>
  </si>
  <si>
    <t>Klausos įgūdžiai I</t>
  </si>
  <si>
    <t>Klausos įgūdžiai II</t>
  </si>
  <si>
    <t>Klausos įgūdžiai III</t>
  </si>
  <si>
    <t>Klausos įgūdžiai IV</t>
  </si>
  <si>
    <t>Dirigavimas I</t>
  </si>
  <si>
    <t>Rašymas anglų k.</t>
  </si>
  <si>
    <t>Forma ir analizė</t>
  </si>
  <si>
    <t>Įvadas į antropologiją</t>
  </si>
  <si>
    <t>Matematika 101</t>
  </si>
  <si>
    <t>Muzikos istorija Vakarų civilizacijoje I</t>
  </si>
  <si>
    <t>Muzikos istorija Vakarų civilizacijoje II</t>
  </si>
  <si>
    <t>Muzikos teorija I</t>
  </si>
  <si>
    <t>Muzikos teorija II</t>
  </si>
  <si>
    <t>Muzikos teorija III</t>
  </si>
  <si>
    <t>Muzikos teorija IV</t>
  </si>
  <si>
    <t>Fortepijono klasė</t>
  </si>
  <si>
    <t>Socialiniai mokslai 101</t>
  </si>
  <si>
    <t>Socialinės studijos 101</t>
  </si>
  <si>
    <t>Džiazo pasaulis</t>
  </si>
  <si>
    <t>Muzikos pasaulis I</t>
  </si>
  <si>
    <t>Muzikos pasaulis II</t>
  </si>
  <si>
    <t>Muzikos pasaulis III</t>
  </si>
  <si>
    <t>KURSO NR.</t>
  </si>
  <si>
    <t>GEN 108</t>
  </si>
  <si>
    <t>MUZ 215</t>
  </si>
  <si>
    <t>MENAS 101</t>
  </si>
  <si>
    <t>MENAS 201</t>
  </si>
  <si>
    <t>MUZ 113</t>
  </si>
  <si>
    <t>MUZ 213</t>
  </si>
  <si>
    <t>MUZ 313</t>
  </si>
  <si>
    <t>MUZ 413</t>
  </si>
  <si>
    <t>MUZ 114</t>
  </si>
  <si>
    <t>ANG 101</t>
  </si>
  <si>
    <t>ANG 201</t>
  </si>
  <si>
    <t>MUZ 214</t>
  </si>
  <si>
    <t>GEN 208</t>
  </si>
  <si>
    <t>MAT 101</t>
  </si>
  <si>
    <t>MUZ 101</t>
  </si>
  <si>
    <t>MUZ 201</t>
  </si>
  <si>
    <t>MUZ 110</t>
  </si>
  <si>
    <t>MUZ 210</t>
  </si>
  <si>
    <t>MUZ 310</t>
  </si>
  <si>
    <t>MUZ 410</t>
  </si>
  <si>
    <t>MUZ 109</t>
  </si>
  <si>
    <t>SOC 101</t>
  </si>
  <si>
    <t>SOC 201</t>
  </si>
  <si>
    <t>MUZ 105</t>
  </si>
  <si>
    <t>MUZ 112</t>
  </si>
  <si>
    <t>MUZ 212</t>
  </si>
  <si>
    <t>REIKALAVIMAI LAIPSNIUI</t>
  </si>
  <si>
    <t>KREDITAI</t>
  </si>
  <si>
    <t>ATLIKTA?</t>
  </si>
  <si>
    <t>Taip</t>
  </si>
  <si>
    <t>Ne</t>
  </si>
  <si>
    <t>SEMESTRAS</t>
  </si>
  <si>
    <t>1 semestras</t>
  </si>
  <si>
    <t>3 semestras</t>
  </si>
  <si>
    <t>2 semestras</t>
  </si>
  <si>
    <t>4 semestras</t>
  </si>
  <si>
    <t>5 semestras</t>
  </si>
  <si>
    <t>Semestro suvestinės duomenys</t>
  </si>
  <si>
    <t>Ši „PivotTable“ yra duomenų suvestinės „PivotChart“, esančios lape Studijų kreditų planavimo priemonė.</t>
  </si>
  <si>
    <t>Studijų kredito plan. Priemonė</t>
  </si>
  <si>
    <t>Norėdami atnaujinti aukščiau pateiktą „PivotChart“, pasirinkite diagramą.  
Jei norite gauti kontekstinį meniu, spustelėkite dešinįjį pelės klavišą vieną kartą.
Pasirinkite naujinti arba naujinti viską, kad atnaujinti diagramą.</t>
  </si>
  <si>
    <t>SEMESTER</t>
  </si>
  <si>
    <t>DALYKAI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</si>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</sst>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26" x14ac:knownFonts="1">
    <font>
      <sz val="11"/>
      <color theme="1" tint="0.2499465926084170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4"/>
      <color theme="1"/>
      <name val="Trebuchet MS"/>
      <family val="2"/>
      <scheme val="minor"/>
    </font>
    <font>
      <sz val="12"/>
      <color theme="1" tint="0.249977111117893"/>
      <name val="Trebuchet MS"/>
      <family val="2"/>
      <scheme val="minor"/>
    </font>
    <font>
      <b/>
      <sz val="11"/>
      <color theme="1" tint="0.24994659260841701"/>
      <name val="Trebuchet MS"/>
      <family val="2"/>
      <scheme val="minor"/>
    </font>
    <font>
      <sz val="11"/>
      <color theme="1" tint="0.24994659260841701"/>
      <name val="Trebuchet MS"/>
      <family val="2"/>
      <scheme val="minor"/>
    </font>
    <font>
      <sz val="26"/>
      <color theme="0"/>
      <name val="Times New Roman"/>
      <family val="1"/>
      <scheme val="major"/>
    </font>
    <font>
      <sz val="14"/>
      <color theme="0"/>
      <name val="Times New Roman"/>
      <family val="1"/>
      <scheme val="major"/>
    </font>
    <font>
      <sz val="11"/>
      <color theme="0"/>
      <name val="Trebuchet MS"/>
      <family val="2"/>
      <scheme val="minor"/>
    </font>
    <font>
      <sz val="11"/>
      <color theme="1" tint="0.24994659260841701"/>
      <name val="Times New Roman"/>
      <family val="1"/>
      <scheme val="major"/>
    </font>
    <font>
      <i/>
      <sz val="11"/>
      <color theme="0"/>
      <name val="Trebuchet MS"/>
      <family val="2"/>
      <scheme val="minor"/>
    </font>
    <font>
      <sz val="11"/>
      <color theme="1" tint="0.34998626667073579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ck">
        <color theme="6" tint="-0.499984740745262"/>
      </left>
      <right/>
      <top/>
      <bottom/>
      <diagonal/>
    </border>
    <border>
      <left/>
      <right/>
      <top/>
      <bottom style="thick">
        <color theme="6" tint="-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6" tint="-0.499984740745262"/>
      </top>
      <bottom/>
      <diagonal/>
    </border>
    <border>
      <left style="thick">
        <color theme="0"/>
      </left>
      <right/>
      <top/>
      <bottom style="thick">
        <color theme="6" tint="-0.4999847407452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8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2" borderId="0" applyNumberFormat="0" applyBorder="0" applyAlignment="0" applyProtection="0"/>
    <xf numFmtId="167" fontId="11" fillId="0" borderId="0" applyFill="0" applyBorder="0" applyAlignment="0" applyProtection="0"/>
    <xf numFmtId="165" fontId="11" fillId="0" borderId="0" applyFill="0" applyBorder="0" applyAlignment="0" applyProtection="0"/>
    <xf numFmtId="166" fontId="11" fillId="0" borderId="0" applyFill="0" applyBorder="0" applyAlignment="0" applyProtection="0"/>
    <xf numFmtId="164" fontId="11" fillId="0" borderId="0" applyFill="0" applyBorder="0" applyAlignment="0" applyProtection="0"/>
    <xf numFmtId="9" fontId="11" fillId="0" borderId="0" applyFill="0" applyBorder="0" applyAlignment="0" applyProtection="0"/>
    <xf numFmtId="0" fontId="11" fillId="3" borderId="7" applyNumberFormat="0" applyAlignment="0" applyProtection="0"/>
    <xf numFmtId="0" fontId="14" fillId="0" borderId="10" applyNumberFormat="0" applyFill="0" applyAlignment="0" applyProtection="0"/>
    <xf numFmtId="0" fontId="3" fillId="0" borderId="11" applyNumberFormat="0" applyFill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12" applyNumberFormat="0" applyAlignment="0" applyProtection="0"/>
    <xf numFmtId="0" fontId="19" fillId="8" borderId="13" applyNumberFormat="0" applyAlignment="0" applyProtection="0"/>
    <xf numFmtId="0" fontId="20" fillId="8" borderId="12" applyNumberFormat="0" applyAlignment="0" applyProtection="0"/>
    <xf numFmtId="0" fontId="21" fillId="0" borderId="14" applyNumberFormat="0" applyFill="0" applyAlignment="0" applyProtection="0"/>
    <xf numFmtId="0" fontId="22" fillId="9" borderId="1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1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5">
    <xf numFmtId="0" fontId="0" fillId="0" borderId="0" xfId="0">
      <alignment vertical="center" wrapText="1"/>
    </xf>
    <xf numFmtId="0" fontId="8" fillId="2" borderId="0" xfId="1" applyAlignment="1">
      <alignment vertical="center"/>
    </xf>
    <xf numFmtId="0" fontId="0" fillId="0" borderId="0" xfId="0" applyAlignment="1">
      <alignment horizontal="center" vertical="center"/>
    </xf>
    <xf numFmtId="0" fontId="8" fillId="2" borderId="0" xfId="1" applyAlignment="1">
      <alignment horizontal="center"/>
    </xf>
    <xf numFmtId="0" fontId="0" fillId="0" borderId="0" xfId="0" applyAlignment="1">
      <alignment horizontal="left" vertical="center" indent="3"/>
    </xf>
    <xf numFmtId="0" fontId="0" fillId="0" borderId="0" xfId="0" applyAlignment="1">
      <alignment horizontal="left" vertical="center" indent="1"/>
    </xf>
    <xf numFmtId="0" fontId="8" fillId="2" borderId="0" xfId="1" applyAlignment="1">
      <alignment horizontal="left" vertical="center" indent="2"/>
    </xf>
    <xf numFmtId="0" fontId="0" fillId="0" borderId="0" xfId="0" applyFill="1">
      <alignment vertical="center" wrapText="1"/>
    </xf>
    <xf numFmtId="0" fontId="5" fillId="0" borderId="0" xfId="2" applyFont="1" applyFill="1" applyAlignment="1">
      <alignment horizontal="right" vertical="center" indent="1"/>
    </xf>
    <xf numFmtId="0" fontId="0" fillId="0" borderId="0" xfId="0" applyFill="1" applyBorder="1" applyAlignment="1">
      <alignment vertical="top"/>
    </xf>
    <xf numFmtId="0" fontId="2" fillId="0" borderId="4" xfId="0" applyFont="1" applyFill="1" applyBorder="1" applyAlignment="1">
      <alignment horizontal="left" vertical="center" indent="1"/>
    </xf>
    <xf numFmtId="0" fontId="7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0" fillId="0" borderId="0" xfId="0" applyFont="1" applyFill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2" fillId="2" borderId="5" xfId="1" applyFont="1" applyBorder="1" applyAlignment="1">
      <alignment horizontal="left" vertical="center" wrapText="1" inden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NumberFormat="1" applyFill="1" applyAlignment="1">
      <alignment horizontal="center" vertical="center" wrapText="1"/>
    </xf>
    <xf numFmtId="0" fontId="9" fillId="2" borderId="0" xfId="3" applyBorder="1" applyAlignment="1">
      <alignment horizontal="left" vertical="center" wrapText="1"/>
    </xf>
    <xf numFmtId="0" fontId="0" fillId="2" borderId="0" xfId="0" applyFill="1">
      <alignment vertical="center" wrapText="1"/>
    </xf>
    <xf numFmtId="0" fontId="0" fillId="0" borderId="3" xfId="0" applyFont="1" applyFill="1" applyBorder="1" applyAlignment="1">
      <alignment horizontal="center" vertical="top"/>
    </xf>
    <xf numFmtId="0" fontId="4" fillId="0" borderId="1" xfId="0" applyFont="1" applyFill="1" applyBorder="1" applyAlignment="1"/>
    <xf numFmtId="0" fontId="4" fillId="0" borderId="2" xfId="0" applyFont="1" applyFill="1" applyBorder="1" applyAlignment="1"/>
    <xf numFmtId="0" fontId="13" fillId="0" borderId="0" xfId="0" applyFont="1" applyFill="1" applyAlignment="1">
      <alignment horizontal="center" vertical="top" wrapText="1"/>
    </xf>
    <xf numFmtId="0" fontId="9" fillId="2" borderId="5" xfId="3" applyBorder="1" applyAlignment="1">
      <alignment horizontal="left" vertical="center" wrapText="1"/>
    </xf>
    <xf numFmtId="0" fontId="9" fillId="2" borderId="0" xfId="3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2" borderId="0" xfId="1" applyBorder="1" applyAlignment="1">
      <alignment horizontal="left" vertical="center" indent="1"/>
    </xf>
    <xf numFmtId="0" fontId="8" fillId="2" borderId="0" xfId="1" applyAlignment="1">
      <alignment horizontal="left" vertical="center" indent="2"/>
    </xf>
  </cellXfs>
  <cellStyles count="47">
    <cellStyle name="1 antraštė" xfId="3" builtinId="16" customBuiltin="1"/>
    <cellStyle name="2 antraštė" xfId="10" builtinId="17" customBuiltin="1"/>
    <cellStyle name="20% – paryškinimas 1" xfId="24" builtinId="30" customBuiltin="1"/>
    <cellStyle name="20% – paryškinimas 2" xfId="28" builtinId="34" customBuiltin="1"/>
    <cellStyle name="20% – paryškinimas 3" xfId="32" builtinId="38" customBuiltin="1"/>
    <cellStyle name="20% – paryškinimas 4" xfId="36" builtinId="42" customBuiltin="1"/>
    <cellStyle name="20% – paryškinimas 5" xfId="40" builtinId="46" customBuiltin="1"/>
    <cellStyle name="20% – paryškinimas 6" xfId="44" builtinId="50" customBuiltin="1"/>
    <cellStyle name="3 antraštė" xfId="11" builtinId="18" customBuiltin="1"/>
    <cellStyle name="4 antraštė" xfId="2" builtinId="19" customBuiltin="1"/>
    <cellStyle name="40% – paryškinimas 1" xfId="25" builtinId="31" customBuiltin="1"/>
    <cellStyle name="40% – paryškinimas 2" xfId="29" builtinId="35" customBuiltin="1"/>
    <cellStyle name="40% – paryškinimas 3" xfId="33" builtinId="39" customBuiltin="1"/>
    <cellStyle name="40% – paryškinimas 4" xfId="37" builtinId="43" customBuiltin="1"/>
    <cellStyle name="40% – paryškinimas 5" xfId="41" builtinId="47" customBuiltin="1"/>
    <cellStyle name="40% – paryškinimas 6" xfId="45" builtinId="51" customBuiltin="1"/>
    <cellStyle name="60% – paryškinimas 1" xfId="26" builtinId="32" customBuiltin="1"/>
    <cellStyle name="60% – paryškinimas 2" xfId="30" builtinId="36" customBuiltin="1"/>
    <cellStyle name="60% – paryškinimas 3" xfId="34" builtinId="40" customBuiltin="1"/>
    <cellStyle name="60% – paryškinimas 4" xfId="38" builtinId="44" customBuiltin="1"/>
    <cellStyle name="60% – paryškinimas 5" xfId="42" builtinId="48" customBuiltin="1"/>
    <cellStyle name="60% – paryškinimas 6" xfId="46" builtinId="52" customBuiltin="1"/>
    <cellStyle name="Aiškinamasis tekstas" xfId="21" builtinId="53" customBuiltin="1"/>
    <cellStyle name="Blogas" xfId="13" builtinId="27" customBuiltin="1"/>
    <cellStyle name="Geras" xfId="12" builtinId="26" customBuiltin="1"/>
    <cellStyle name="Įprastas" xfId="0" builtinId="0" customBuiltin="1"/>
    <cellStyle name="Įspėjimo tekstas" xfId="20" builtinId="11" customBuiltin="1"/>
    <cellStyle name="Išvestis" xfId="16" builtinId="21" customBuiltin="1"/>
    <cellStyle name="Įvestis" xfId="15" builtinId="20" customBuiltin="1"/>
    <cellStyle name="Kablelis" xfId="4" builtinId="3" customBuiltin="1"/>
    <cellStyle name="Kablelis [0]" xfId="5" builtinId="6" customBuiltin="1"/>
    <cellStyle name="Neutralus" xfId="14" builtinId="28" customBuiltin="1"/>
    <cellStyle name="Paryškinimas 1" xfId="23" builtinId="29" customBuiltin="1"/>
    <cellStyle name="Paryškinimas 2" xfId="27" builtinId="33" customBuiltin="1"/>
    <cellStyle name="Paryškinimas 3" xfId="31" builtinId="37" customBuiltin="1"/>
    <cellStyle name="Paryškinimas 4" xfId="35" builtinId="41" customBuiltin="1"/>
    <cellStyle name="Paryškinimas 5" xfId="39" builtinId="45" customBuiltin="1"/>
    <cellStyle name="Paryškinimas 6" xfId="43" builtinId="49" customBuiltin="1"/>
    <cellStyle name="Pastaba" xfId="9" builtinId="10" customBuiltin="1"/>
    <cellStyle name="Pavadinimas" xfId="1" builtinId="15" customBuiltin="1"/>
    <cellStyle name="Procentai" xfId="8" builtinId="5" customBuiltin="1"/>
    <cellStyle name="Skaičiavimas" xfId="17" builtinId="22" customBuiltin="1"/>
    <cellStyle name="Suma" xfId="22" builtinId="25" customBuiltin="1"/>
    <cellStyle name="Susietas langelis" xfId="18" builtinId="24" customBuiltin="1"/>
    <cellStyle name="Tikrinimo langelis" xfId="19" builtinId="23" customBuiltin="1"/>
    <cellStyle name="Valiuta" xfId="6" builtinId="4" customBuiltin="1"/>
    <cellStyle name="Valiuta [0]" xfId="7" builtinId="7" customBuiltin="1"/>
  </cellStyles>
  <dxfs count="42">
    <dxf>
      <alignment horizontal="center" indent="0" readingOrder="0"/>
    </dxf>
    <dxf>
      <alignment horizontal="center" readingOrder="0"/>
    </dxf>
    <dxf>
      <fill>
        <patternFill patternType="none">
          <bgColor auto="1"/>
        </patternFill>
      </fill>
    </dxf>
    <dxf>
      <alignment horizontal="center" indent="0" readingOrder="0"/>
    </dxf>
    <dxf>
      <alignment horizontal="center" readingOrder="0"/>
    </dxf>
    <dxf>
      <fill>
        <patternFill patternType="none">
          <bgColor auto="1"/>
        </patternFill>
      </fill>
    </dxf>
    <dxf>
      <alignment horizontal="left" vertical="center" textRotation="0" wrapText="0" indent="3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i val="0"/>
        <color theme="1" tint="0.24994659260841701"/>
      </font>
    </dxf>
    <dxf>
      <font>
        <b val="0"/>
        <i val="0"/>
      </font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bgColor auto="1"/>
        </patternFill>
      </fill>
    </dxf>
    <dxf>
      <alignment horizontal="center" readingOrder="0"/>
    </dxf>
    <dxf>
      <alignment horizontal="center" indent="0" readingOrder="0"/>
    </dxf>
    <dxf>
      <alignment horizontal="left" vertical="center" textRotation="0" wrapText="0" indent="3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</dxf>
    <dxf>
      <border>
        <bottom style="thick">
          <color theme="6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6" tint="-0.499984740745262"/>
        </patternFill>
      </fill>
    </dxf>
  </dxfs>
  <tableStyles count="3" defaultTableStyle="ursų sąrašas" defaultPivotStyle="Semester Summary">
    <tableStyle name="Kreditų reikalavimų suvestinė" pivot="0" count="2" xr9:uid="{00000000-0011-0000-FFFF-FFFF01000000}">
      <tableStyleElement type="headerRow" dxfId="21"/>
      <tableStyleElement type="totalRow" dxfId="20"/>
    </tableStyle>
    <tableStyle name="Semester Summary" table="0" count="3" xr9:uid="{00000000-0011-0000-FFFF-FFFF02000000}">
      <tableStyleElement type="headerRow" dxfId="41"/>
      <tableStyleElement type="totalRow" dxfId="40"/>
      <tableStyleElement type="secondRowStripe" dxfId="39"/>
    </tableStyle>
    <tableStyle name="ursų sąrašas" pivot="0" count="3" xr9:uid="{00000000-0011-0000-FFFF-FFFF00000000}">
      <tableStyleElement type="wholeTable" dxfId="19"/>
      <tableStyleElement type="headerRow" dxfId="18"/>
      <tableStyleElement type="secondRowStripe" dxfId="17"/>
    </tableStyle>
  </tableStyles>
  <colors>
    <mruColors>
      <color rgb="FF99CC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[Office_35054836_TF00000034.xlsx]Semestro suvestinės duomenys!SemestroSuvestinėsPivotTable</c:name>
    <c:fmtId val="16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t-L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t-LT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'Semestro suvestinės duomenys'!$B$4</c:f>
              <c:strCache>
                <c:ptCount val="1"/>
                <c:pt idx="0">
                  <c:v>CREDITS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'Semestro suvestinės duomenys'!$A$5:$A$10</c:f>
              <c:strCache>
                <c:ptCount val="5"/>
                <c:pt idx="0">
                  <c:v>Semester 1</c:v>
                </c:pt>
                <c:pt idx="1">
                  <c:v>Semester 2</c:v>
                </c:pt>
                <c:pt idx="2">
                  <c:v>Semester 3</c:v>
                </c:pt>
                <c:pt idx="3">
                  <c:v>Semester 4</c:v>
                </c:pt>
                <c:pt idx="4">
                  <c:v>Semester 5</c:v>
                </c:pt>
              </c:strCache>
            </c:strRef>
          </c:cat>
          <c:val>
            <c:numRef>
              <c:f>'Semestro suvestinės duomenys'!$B$5:$B$10</c:f>
              <c:numCache>
                <c:formatCode>General</c:formatCode>
                <c:ptCount val="5"/>
                <c:pt idx="0">
                  <c:v>30</c:v>
                </c:pt>
                <c:pt idx="1">
                  <c:v>20</c:v>
                </c:pt>
                <c:pt idx="2">
                  <c:v>9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D-447E-BECC-685148EE9EC0}"/>
            </c:ext>
          </c:extLst>
        </c:ser>
        <c:ser>
          <c:idx val="1"/>
          <c:order val="1"/>
          <c:tx>
            <c:strRef>
              <c:f>'Semestro suvestinės duomenys'!$C$4</c:f>
              <c:strCache>
                <c:ptCount val="1"/>
                <c:pt idx="0">
                  <c:v>CLASSES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'Semestro suvestinės duomenys'!$A$5:$A$10</c:f>
              <c:strCache>
                <c:ptCount val="5"/>
                <c:pt idx="0">
                  <c:v>Semester 1</c:v>
                </c:pt>
                <c:pt idx="1">
                  <c:v>Semester 2</c:v>
                </c:pt>
                <c:pt idx="2">
                  <c:v>Semester 3</c:v>
                </c:pt>
                <c:pt idx="3">
                  <c:v>Semester 4</c:v>
                </c:pt>
                <c:pt idx="4">
                  <c:v>Semester 5</c:v>
                </c:pt>
              </c:strCache>
            </c:strRef>
          </c:cat>
          <c:val>
            <c:numRef>
              <c:f>'Semestro suvestinės duomenys'!$C$5:$C$10</c:f>
              <c:numCache>
                <c:formatCode>General</c:formatCode>
                <c:ptCount val="5"/>
                <c:pt idx="0">
                  <c:v>12</c:v>
                </c:pt>
                <c:pt idx="1">
                  <c:v>8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5D-447E-BECC-685148EE9EC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41"/>
        <c:axId val="502532728"/>
        <c:axId val="502533120"/>
      </c:barChart>
      <c:catAx>
        <c:axId val="50253272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accent3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02533120"/>
        <c:crosses val="autoZero"/>
        <c:auto val="1"/>
        <c:lblAlgn val="ctr"/>
        <c:lblOffset val="100"/>
        <c:noMultiLvlLbl val="0"/>
      </c:catAx>
      <c:valAx>
        <c:axId val="502533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502532728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legend>
      <c:legendPos val="r"/>
      <c:layout>
        <c:manualLayout>
          <c:xMode val="edge"/>
          <c:yMode val="edge"/>
          <c:x val="0.82118533221618584"/>
          <c:y val="0.22643199011888224"/>
          <c:w val="0.17881459543572778"/>
          <c:h val="0.229631563434249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"/>
              <a:ea typeface=""/>
              <a:cs typeface=""/>
            </a:defRPr>
          </a:pPr>
          <a:endParaRPr lang="lt-L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+mn-lt"/>
        </a:defRPr>
      </a:pPr>
      <a:endParaRPr lang="lt-L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3</xdr:row>
      <xdr:rowOff>381000</xdr:rowOff>
    </xdr:from>
    <xdr:to>
      <xdr:col>1</xdr:col>
      <xdr:colOff>1722120</xdr:colOff>
      <xdr:row>8</xdr:row>
      <xdr:rowOff>171450</xdr:rowOff>
    </xdr:to>
    <xdr:graphicFrame macro="">
      <xdr:nvGraphicFramePr>
        <xdr:cNvPr id="2" name="SemestroSuvestinė" descr="Juostinė diagrama, rodanti kiekvieno semestro visų kreditų ir paskaitų sumas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ius" refreshedDate="43643.617308217596" createdVersion="6" refreshedVersion="6" minRefreshableVersion="3" recordCount="27" xr:uid="{00000000-000A-0000-FFFF-FFFF0D000000}">
  <cacheSource type="worksheet">
    <worksheetSource name="Kursai"/>
  </cacheSource>
  <cacheFields count="6">
    <cacheField name="KURSO PAVADINIMAS" numFmtId="0">
      <sharedItems/>
    </cacheField>
    <cacheField name="KURSO NR." numFmtId="0">
      <sharedItems/>
    </cacheField>
    <cacheField name="REIKALAVIMAI LAIPSNIUI" numFmtId="0">
      <sharedItems/>
    </cacheField>
    <cacheField name="KREDITAI" numFmtId="0">
      <sharedItems containsSemiMixedTypes="0" containsString="0" containsNumber="1" containsInteger="1" minValue="2" maxValue="4"/>
    </cacheField>
    <cacheField name="ATLIKTA?" numFmtId="0">
      <sharedItems containsBlank="1"/>
    </cacheField>
    <cacheField name="SEMESTRAS" numFmtId="0">
      <sharedItems count="5">
        <s v="1 semestras"/>
        <s v="3 semestras"/>
        <s v="2 semestras"/>
        <s v="4 semestras"/>
        <s v="5 semestr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">
  <r>
    <s v="Antropologija"/>
    <s v="GEN 108"/>
    <s v="Bendrasis studijų dalykas"/>
    <n v="4"/>
    <s v="Taip"/>
    <x v="0"/>
  </r>
  <r>
    <s v="Taikomoji muzika"/>
    <s v="MUZ 215"/>
    <s v="Akademinė specializacija"/>
    <n v="3"/>
    <m/>
    <x v="1"/>
  </r>
  <r>
    <s v="Meno istorija"/>
    <s v="MENAS 101"/>
    <s v="Bendrasis studijų dalykas"/>
    <n v="2"/>
    <s v="Taip"/>
    <x v="0"/>
  </r>
  <r>
    <s v="Meno istorija "/>
    <s v="MENAS 201"/>
    <s v="Bendrasis studijų dalykas"/>
    <n v="2"/>
    <s v="Taip"/>
    <x v="2"/>
  </r>
  <r>
    <s v="Klausos įgūdžiai I"/>
    <s v="MUZ 113"/>
    <s v="Akademinė specializacija"/>
    <n v="2"/>
    <s v="Taip"/>
    <x v="0"/>
  </r>
  <r>
    <s v="Klausos įgūdžiai II"/>
    <s v="MUZ 213"/>
    <s v="Akademinė specializacija"/>
    <n v="2"/>
    <s v="Taip"/>
    <x v="2"/>
  </r>
  <r>
    <s v="Klausos įgūdžiai III"/>
    <s v="MUZ 313"/>
    <s v="Akademinė specializacija"/>
    <n v="2"/>
    <m/>
    <x v="1"/>
  </r>
  <r>
    <s v="Klausos įgūdžiai IV"/>
    <s v="MUZ 413"/>
    <s v="Akademinė specializacija"/>
    <n v="2"/>
    <m/>
    <x v="3"/>
  </r>
  <r>
    <s v="Dirigavimas I"/>
    <s v="MUZ 114"/>
    <s v="Akademinė specializacija"/>
    <n v="2"/>
    <s v="Taip"/>
    <x v="0"/>
  </r>
  <r>
    <s v="Rašymas anglų k."/>
    <s v="ANG 101"/>
    <s v="Bendrasis studijų dalykas"/>
    <n v="3"/>
    <s v="Taip"/>
    <x v="0"/>
  </r>
  <r>
    <s v="Rašymas anglų k."/>
    <s v="ANG 201"/>
    <s v="Bendrasis studijų dalykas"/>
    <n v="3"/>
    <s v="Taip"/>
    <x v="2"/>
  </r>
  <r>
    <s v="Forma ir analizė"/>
    <s v="MUZ 214"/>
    <s v="Akademinė specializacija"/>
    <n v="2"/>
    <s v="Taip"/>
    <x v="2"/>
  </r>
  <r>
    <s v="Įvadas į antropologiją"/>
    <s v="GEN 208"/>
    <s v="Bendrasis studijų dalykas"/>
    <n v="3"/>
    <s v="Taip"/>
    <x v="2"/>
  </r>
  <r>
    <s v="Matematika 101"/>
    <s v="MAT 101"/>
    <s v="Bendrasis studijų dalykas"/>
    <n v="3"/>
    <s v="Taip"/>
    <x v="0"/>
  </r>
  <r>
    <s v="Muzikos istorija Vakarų civilizacijoje I"/>
    <s v="MUZ 101"/>
    <s v="Akademinė specializacija"/>
    <n v="2"/>
    <s v="Taip"/>
    <x v="0"/>
  </r>
  <r>
    <s v="Muzikos istorija Vakarų civilizacijoje II"/>
    <s v="MUZ 201"/>
    <s v="Akademinė specializacija"/>
    <n v="2"/>
    <s v="Taip"/>
    <x v="0"/>
  </r>
  <r>
    <s v="Muzikos teorija I"/>
    <s v="MUZ 110"/>
    <s v="Akademinė specializacija"/>
    <n v="2"/>
    <s v="Taip"/>
    <x v="2"/>
  </r>
  <r>
    <s v="Muzikos teorija II"/>
    <s v="MUZ 210"/>
    <s v="Akademinė specializacija"/>
    <n v="2"/>
    <s v="Taip"/>
    <x v="1"/>
  </r>
  <r>
    <s v="Muzikos teorija III"/>
    <s v="MUZ 310"/>
    <s v="Akademinė specializacija"/>
    <n v="2"/>
    <m/>
    <x v="3"/>
  </r>
  <r>
    <s v="Muzikos teorija IV"/>
    <s v="MUZ 410"/>
    <s v="Akademinė specializacija"/>
    <n v="2"/>
    <m/>
    <x v="4"/>
  </r>
  <r>
    <s v="Fortepijono klasė"/>
    <s v="MUZ 109"/>
    <s v="Akademinė specializacija"/>
    <n v="2"/>
    <s v="Taip"/>
    <x v="0"/>
  </r>
  <r>
    <s v="Socialiniai mokslai 101"/>
    <s v="SOC 101"/>
    <s v="Bendrasis studijų dalykas"/>
    <n v="3"/>
    <s v="Taip"/>
    <x v="0"/>
  </r>
  <r>
    <s v="Socialinės studijos 101"/>
    <s v="SOC 201"/>
    <s v="Bendrasis studijų dalykas"/>
    <n v="3"/>
    <s v="Taip"/>
    <x v="0"/>
  </r>
  <r>
    <s v="Džiazo pasaulis"/>
    <s v="MUZ 105"/>
    <s v="Pasirenkamasis kursas"/>
    <n v="4"/>
    <s v="Taip"/>
    <x v="2"/>
  </r>
  <r>
    <s v="Muzikos pasaulis I"/>
    <s v="MUZ 112"/>
    <s v="Akademinė specializacija"/>
    <n v="2"/>
    <s v="Taip"/>
    <x v="0"/>
  </r>
  <r>
    <s v="Muzikos pasaulis II"/>
    <s v="MUZ 212"/>
    <s v="Akademinė specializacija"/>
    <n v="2"/>
    <s v="Taip"/>
    <x v="2"/>
  </r>
  <r>
    <s v="Muzikos pasaulis III"/>
    <s v="MUZ 213"/>
    <s v="Akademinė specializacija"/>
    <n v="2"/>
    <s v="Ne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SemestroSuvestinėsPivotTable" cacheId="3" dataPosition="0" applyNumberFormats="0" applyBorderFormats="0" applyFontFormats="0" applyPatternFormats="0" applyAlignmentFormats="0" applyWidthHeightFormats="1" dataCaption="Values" grandTotalCaption="SUMA" updatedVersion="6" minRefreshableVersion="3" itemPrintTitles="1" createdVersion="4" indent="0" outline="1" outlineData="1" multipleFieldFilters="0" chartFormat="21" rowHeaderCaption="SEMESTER">
  <location ref="A4:C10" firstHeaderRow="0" firstDataRow="1" firstDataCol="1"/>
  <pivotFields count="6">
    <pivotField dataField="1" showAll="0"/>
    <pivotField showAll="0" defaultSubtotal="0"/>
    <pivotField showAll="0"/>
    <pivotField dataField="1" showAll="0"/>
    <pivotField showAll="0"/>
    <pivotField axis="axisRow" showAll="0" sortType="ascending">
      <items count="6">
        <item x="0"/>
        <item x="2"/>
        <item x="1"/>
        <item x="3"/>
        <item x="4"/>
        <item t="default"/>
      </items>
    </pivotField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KREDITAI" fld="3" baseField="5" baseItem="2"/>
    <dataField name="DALYKAI" fld="0" subtotal="count" baseField="2" baseItem="0"/>
  </dataFields>
  <formats count="3">
    <format dxfId="28">
      <pivotArea outline="0" collapsedLevelsAreSubtotals="1" fieldPosition="0"/>
    </format>
    <format dxfId="2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6">
      <pivotArea type="all" dataOnly="0" outline="0" fieldPosition="0"/>
    </format>
  </formats>
  <chartFormats count="12">
    <chartFormat chart="1" format="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7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8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8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0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0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Semester Summary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Šioje „PivotTable“ apskaičiuojamas bendras kreditų skaičius ir klasės pagal semestrą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aipsnioReikalavimai" displayName="LaipsnioReikalavimai" ref="C4:F9" totalsRowCount="1" headerRowDxfId="38" dataDxfId="36" totalsRowDxfId="35" headerRowBorderDxfId="37">
  <tableColumns count="4">
    <tableColumn id="1" xr3:uid="{00000000-0010-0000-0000-000001000000}" name="KREDITŲ REIKALAVIMAI" totalsRowLabel="BENDROSIOS SUMOS" dataDxfId="34" totalsRowDxfId="25"/>
    <tableColumn id="2" xr3:uid="{00000000-0010-0000-0000-000002000000}" name="IŠ VISO" totalsRowFunction="sum" dataDxfId="33" totalsRowDxfId="24"/>
    <tableColumn id="3" xr3:uid="{00000000-0010-0000-0000-000003000000}" name="GAUTA" totalsRowFunction="sum" dataDxfId="32" totalsRowDxfId="23">
      <calculatedColumnFormula>IFERROR(SUMIFS(Kursai[KREDITAI],Kursai[REIKALAVIMAI LAIPSNIUI],LaipsnioReikalavimai[[#This Row],[KREDITŲ REIKALAVIMAI]],Kursai[ATLIKTA?],"=Taip"),"")</calculatedColumnFormula>
    </tableColumn>
    <tableColumn id="4" xr3:uid="{00000000-0010-0000-0000-000004000000}" name="REIKIA" totalsRowFunction="sum" dataDxfId="31" totalsRowDxfId="22">
      <calculatedColumnFormula>IFERROR(LaipsnioReikalavimai[[#This Row],[IŠ VISO]]-LaipsnioReikalavimai[[#This Row],[GAUTA]],"")</calculatedColumnFormula>
    </tableColumn>
  </tableColumns>
  <tableStyleInfo name="Kreditų reikalavimų suvestinė" showFirstColumn="0" showLastColumn="0" showRowStripes="0" showColumnStripes="1"/>
  <extLst>
    <ext xmlns:x14="http://schemas.microsoft.com/office/spreadsheetml/2009/9/main" uri="{504A1905-F514-4f6f-8877-14C23A59335A}">
      <x14:table altTextSummary="Kreditų reikalavimų sąrašas, pvz., pagrindiniai akademiniai, sąrašas kartu su bendrais kreditais, gautais kreditais ir būtinais kreditai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Kursai" displayName="Kursai" ref="A2:F29" headerRowDxfId="30">
  <autoFilter ref="A2:F29" xr:uid="{00000000-0009-0000-0100-000004000000}"/>
  <sortState xmlns:xlrd2="http://schemas.microsoft.com/office/spreadsheetml/2017/richdata2" ref="A3:F28">
    <sortCondition ref="A2:A27"/>
    <sortCondition ref="B2:B27"/>
  </sortState>
  <tableColumns count="6">
    <tableColumn id="1" xr3:uid="{00000000-0010-0000-0100-000001000000}" name="KURSO PAVADINIMAS" totalsRowLabel="Suma" dataDxfId="29" totalsRowDxfId="6"/>
    <tableColumn id="2" xr3:uid="{00000000-0010-0000-0100-000002000000}" name="KURSO NR." dataDxfId="16" totalsRowDxfId="7"/>
    <tableColumn id="3" xr3:uid="{00000000-0010-0000-0100-000003000000}" name="REIKALAVIMAI LAIPSNIUI" dataDxfId="15" totalsRowDxfId="8"/>
    <tableColumn id="4" xr3:uid="{00000000-0010-0000-0100-000004000000}" name="KREDITAI" dataDxfId="14" totalsRowDxfId="9"/>
    <tableColumn id="6" xr3:uid="{00000000-0010-0000-0100-000006000000}" name="ATLIKTA?" dataDxfId="12" totalsRowDxfId="10"/>
    <tableColumn id="5" xr3:uid="{00000000-0010-0000-0100-000005000000}" name="SEMESTRAS" totalsRowFunction="count" dataDxfId="13" totalsRowDxfId="11"/>
  </tableColumns>
  <tableStyleInfo name="ursų sąrašas" showFirstColumn="0" showLastColumn="0" showRowStripes="1" showColumnStripes="0"/>
  <extLst>
    <ext xmlns:x14="http://schemas.microsoft.com/office/spreadsheetml/2009/9/main" uri="{504A1905-F514-4f6f-8877-14C23A59335A}">
      <x14:table altTextSummary="Įveskite kurso pavadinimą, kurso numerį, kreditus ir semestro numerį šioje lentelėje. Pasirinkite taip arba ne baigtiems laipsnio reikalavimams"/>
    </ext>
  </extLst>
</table>
</file>

<file path=xl/theme/theme1.xml><?xml version="1.0" encoding="utf-8"?>
<a:theme xmlns:a="http://schemas.openxmlformats.org/drawingml/2006/main" name="Office Theme">
  <a:themeElements>
    <a:clrScheme name="College Credit Tracker">
      <a:dk1>
        <a:sysClr val="windowText" lastClr="000000"/>
      </a:dk1>
      <a:lt1>
        <a:sysClr val="window" lastClr="FFFFFF"/>
      </a:lt1>
      <a:dk2>
        <a:srgbClr val="000000"/>
      </a:dk2>
      <a:lt2>
        <a:srgbClr val="F2F2F2"/>
      </a:lt2>
      <a:accent1>
        <a:srgbClr val="EBB828"/>
      </a:accent1>
      <a:accent2>
        <a:srgbClr val="269E6F"/>
      </a:accent2>
      <a:accent3>
        <a:srgbClr val="2699BA"/>
      </a:accent3>
      <a:accent4>
        <a:srgbClr val="EA8B23"/>
      </a:accent4>
      <a:accent5>
        <a:srgbClr val="8163A7"/>
      </a:accent5>
      <a:accent6>
        <a:srgbClr val="DB5368"/>
      </a:accent6>
      <a:hlink>
        <a:srgbClr val="269EBA"/>
      </a:hlink>
      <a:folHlink>
        <a:srgbClr val="8163A7"/>
      </a:folHlink>
    </a:clrScheme>
    <a:fontScheme name="College Credit Tracker">
      <a:majorFont>
        <a:latin typeface="Times New Roman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autoPageBreaks="0" fitToPage="1"/>
  </sheetPr>
  <dimension ref="A1:F12"/>
  <sheetViews>
    <sheetView showGridLines="0" tabSelected="1" zoomScaleNormal="100" workbookViewId="0">
      <selection sqref="A1:B3"/>
    </sheetView>
  </sheetViews>
  <sheetFormatPr defaultRowHeight="30" customHeight="1" x14ac:dyDescent="0.3"/>
  <cols>
    <col min="1" max="1" width="42.5" customWidth="1"/>
    <col min="2" max="2" width="31" customWidth="1"/>
    <col min="3" max="3" width="32.5" customWidth="1"/>
    <col min="4" max="4" width="16.25" customWidth="1"/>
    <col min="5" max="6" width="22.125" customWidth="1"/>
    <col min="7" max="7" width="2.5" customWidth="1"/>
  </cols>
  <sheetData>
    <row r="1" spans="1:6" ht="6.75" customHeight="1" x14ac:dyDescent="0.3">
      <c r="A1" s="33" t="s">
        <v>82</v>
      </c>
      <c r="B1" s="33"/>
      <c r="C1" s="22"/>
      <c r="D1" s="22"/>
      <c r="E1" s="22"/>
      <c r="F1" s="22"/>
    </row>
    <row r="2" spans="1:6" ht="51" customHeight="1" x14ac:dyDescent="0.3">
      <c r="A2" s="33"/>
      <c r="B2" s="33"/>
      <c r="C2" s="27" t="s">
        <v>2</v>
      </c>
      <c r="D2" s="28"/>
      <c r="E2" s="28"/>
      <c r="F2" s="28"/>
    </row>
    <row r="3" spans="1:6" ht="6.75" customHeight="1" x14ac:dyDescent="0.3">
      <c r="A3" s="33"/>
      <c r="B3" s="33"/>
      <c r="C3" s="21"/>
      <c r="D3" s="21"/>
      <c r="E3" s="21"/>
      <c r="F3" s="21"/>
    </row>
    <row r="4" spans="1:6" ht="36" customHeight="1" thickBot="1" x14ac:dyDescent="0.35">
      <c r="A4" s="29" t="s">
        <v>0</v>
      </c>
      <c r="B4" s="30"/>
      <c r="C4" s="12" t="s">
        <v>3</v>
      </c>
      <c r="D4" s="11" t="s">
        <v>10</v>
      </c>
      <c r="E4" s="11" t="s">
        <v>12</v>
      </c>
      <c r="F4" s="11" t="s">
        <v>13</v>
      </c>
    </row>
    <row r="5" spans="1:6" ht="30" customHeight="1" thickTop="1" x14ac:dyDescent="0.3">
      <c r="A5" s="31" t="s">
        <v>1</v>
      </c>
      <c r="B5" s="31"/>
      <c r="C5" s="13" t="s">
        <v>4</v>
      </c>
      <c r="D5" s="14">
        <v>54</v>
      </c>
      <c r="E5" s="14">
        <f>IFERROR(SUMIFS(Kursai[KREDITAI],Kursai[REIKALAVIMAI LAIPSNIUI],LaipsnioReikalavimai[[#This Row],[KREDITŲ REIKALAVIMAI]],Kursai[ATLIKTA?],"=Taip"),"")</f>
        <v>22</v>
      </c>
      <c r="F5" s="15">
        <f>IFERROR(LaipsnioReikalavimai[[#This Row],[IŠ VISO]]-LaipsnioReikalavimai[[#This Row],[GAUTA]],"")</f>
        <v>32</v>
      </c>
    </row>
    <row r="6" spans="1:6" ht="30" customHeight="1" x14ac:dyDescent="0.3">
      <c r="A6" s="32"/>
      <c r="B6" s="32"/>
      <c r="C6" s="13" t="s">
        <v>5</v>
      </c>
      <c r="D6" s="14" t="s">
        <v>11</v>
      </c>
      <c r="E6" s="14">
        <f>IFERROR(SUMIFS(Kursai[KREDITAI],Kursai[REIKALAVIMAI LAIPSNIUI],LaipsnioReikalavimai[[#This Row],[KREDITŲ REIKALAVIMAI]],Kursai[ATLIKTA?],"=Taip"),"")</f>
        <v>0</v>
      </c>
      <c r="F6" s="15" t="str">
        <f>IFERROR(LaipsnioReikalavimai[[#This Row],[IŠ VISO]]-LaipsnioReikalavimai[[#This Row],[GAUTA]],"")</f>
        <v/>
      </c>
    </row>
    <row r="7" spans="1:6" ht="30" customHeight="1" x14ac:dyDescent="0.3">
      <c r="A7" s="32"/>
      <c r="B7" s="32"/>
      <c r="C7" s="13" t="s">
        <v>6</v>
      </c>
      <c r="D7" s="14">
        <v>4</v>
      </c>
      <c r="E7" s="14">
        <f>IFERROR(SUMIFS(Kursai[KREDITAI],Kursai[REIKALAVIMAI LAIPSNIUI],LaipsnioReikalavimai[[#This Row],[KREDITŲ REIKALAVIMAI]],Kursai[ATLIKTA?],"=Taip"),"")</f>
        <v>4</v>
      </c>
      <c r="F7" s="15">
        <f>IFERROR(LaipsnioReikalavimai[[#This Row],[IŠ VISO]]-LaipsnioReikalavimai[[#This Row],[GAUTA]],"")</f>
        <v>0</v>
      </c>
    </row>
    <row r="8" spans="1:6" ht="30" customHeight="1" x14ac:dyDescent="0.3">
      <c r="A8" s="32"/>
      <c r="B8" s="32"/>
      <c r="C8" s="13" t="s">
        <v>7</v>
      </c>
      <c r="D8" s="14">
        <v>66</v>
      </c>
      <c r="E8" s="15">
        <f>IFERROR(SUMIFS(Kursai[KREDITAI],Kursai[REIKALAVIMAI LAIPSNIUI],LaipsnioReikalavimai[[#This Row],[KREDITŲ REIKALAVIMAI]],Kursai[ATLIKTA?],"=Taip"),"")</f>
        <v>26</v>
      </c>
      <c r="F8" s="15">
        <f>IFERROR(LaipsnioReikalavimai[[#This Row],[IŠ VISO]]-LaipsnioReikalavimai[[#This Row],[GAUTA]],"")</f>
        <v>40</v>
      </c>
    </row>
    <row r="9" spans="1:6" ht="30" customHeight="1" x14ac:dyDescent="0.3">
      <c r="A9" s="32"/>
      <c r="B9" s="32"/>
      <c r="C9" s="16" t="s">
        <v>8</v>
      </c>
      <c r="D9" s="14">
        <f>SUBTOTAL(109,LaipsnioReikalavimai[IŠ VISO])</f>
        <v>124</v>
      </c>
      <c r="E9" s="14">
        <f>SUBTOTAL(109,LaipsnioReikalavimai[GAUTA])</f>
        <v>52</v>
      </c>
      <c r="F9" s="14">
        <f>SUBTOTAL(109,LaipsnioReikalavimai[REIKIA])</f>
        <v>72</v>
      </c>
    </row>
    <row r="10" spans="1:6" ht="30" customHeight="1" x14ac:dyDescent="0.3">
      <c r="A10" s="32"/>
      <c r="B10" s="32"/>
      <c r="C10" s="7"/>
      <c r="D10" s="7"/>
      <c r="E10" s="7"/>
      <c r="F10" s="7"/>
    </row>
    <row r="11" spans="1:6" ht="30" customHeight="1" x14ac:dyDescent="0.3">
      <c r="A11" s="26" t="s">
        <v>83</v>
      </c>
      <c r="B11" s="26"/>
      <c r="C11" s="8" t="s">
        <v>9</v>
      </c>
      <c r="D11" s="24">
        <f>GautiKreditai</f>
        <v>52</v>
      </c>
      <c r="E11" s="25"/>
      <c r="F11" s="10" t="str">
        <f>TEXT(LaipsnioReikalavimai[[#Totals],[GAUTA]]/LaipsnioReikalavimai[[#Totals],[IŠ VISO]],"##%")&amp;" ATLIKTA!"</f>
        <v>42% ATLIKTA!</v>
      </c>
    </row>
    <row r="12" spans="1:6" ht="39" customHeight="1" x14ac:dyDescent="0.3">
      <c r="A12" s="26"/>
      <c r="B12" s="26"/>
      <c r="C12" s="7"/>
      <c r="D12" s="23" t="str">
        <f>IF(GautiKreditai&gt;=(BūtiniKreditai)," Sveikinimai!",IF(GautiKreditai&gt;=(BūtiniKreditai*0.75)," Jau nebeilgai!",IF(GautiKreditai&gt;=(BūtiniKreditai*0.5)," Pasiekėte daugiau nei pusę savo užsibrėžto tikslo!",IF(GautiKreditai&gt;=(BūtiniKreditai*0.25)," Taip ir toliau!",""))))</f>
        <v xml:space="preserve"> Taip ir toliau!</v>
      </c>
      <c r="E12" s="23"/>
      <c r="F12" s="9"/>
    </row>
  </sheetData>
  <mergeCells count="7">
    <mergeCell ref="D12:E12"/>
    <mergeCell ref="D11:E11"/>
    <mergeCell ref="A11:B12"/>
    <mergeCell ref="C2:F2"/>
    <mergeCell ref="A4:B4"/>
    <mergeCell ref="A5:B10"/>
    <mergeCell ref="A1:B3"/>
  </mergeCells>
  <conditionalFormatting sqref="D11">
    <cfRule type="dataBar" priority="2">
      <dataBar showValue="0">
        <cfvo type="num" val="0"/>
        <cfvo type="formula" val="BūtiniKreditai"/>
        <color theme="4"/>
      </dataBar>
      <extLst>
        <ext xmlns:x14="http://schemas.microsoft.com/office/spreadsheetml/2009/9/main" uri="{B025F937-C7B1-47D3-B67F-A62EFF666E3E}">
          <x14:id>{0E8AC252-64E9-4193-84AB-25278FC57BE6}</x14:id>
        </ext>
      </extLst>
    </cfRule>
  </conditionalFormatting>
  <conditionalFormatting sqref="E5">
    <cfRule type="dataBar" priority="8">
      <dataBar>
        <cfvo type="num" val="0"/>
        <cfvo type="num" val="$D$5"/>
        <color theme="4"/>
      </dataBar>
      <extLst>
        <ext xmlns:x14="http://schemas.microsoft.com/office/spreadsheetml/2009/9/main" uri="{B025F937-C7B1-47D3-B67F-A62EFF666E3E}">
          <x14:id>{441F2552-7088-4550-9457-3B58280E2DBC}</x14:id>
        </ext>
      </extLst>
    </cfRule>
  </conditionalFormatting>
  <conditionalFormatting sqref="E6">
    <cfRule type="dataBar" priority="7">
      <dataBar>
        <cfvo type="num" val="0"/>
        <cfvo type="num" val="$D$6"/>
        <color theme="4"/>
      </dataBar>
      <extLst>
        <ext xmlns:x14="http://schemas.microsoft.com/office/spreadsheetml/2009/9/main" uri="{B025F937-C7B1-47D3-B67F-A62EFF666E3E}">
          <x14:id>{9593B8BC-3718-4747-9E78-F8B7C881F22C}</x14:id>
        </ext>
      </extLst>
    </cfRule>
  </conditionalFormatting>
  <conditionalFormatting sqref="E7">
    <cfRule type="dataBar" priority="6">
      <dataBar>
        <cfvo type="num" val="0"/>
        <cfvo type="num" val="$D$7"/>
        <color theme="4"/>
      </dataBar>
      <extLst>
        <ext xmlns:x14="http://schemas.microsoft.com/office/spreadsheetml/2009/9/main" uri="{B025F937-C7B1-47D3-B67F-A62EFF666E3E}">
          <x14:id>{5305A619-4F89-47F2-AD30-3062E725E2DF}</x14:id>
        </ext>
      </extLst>
    </cfRule>
  </conditionalFormatting>
  <conditionalFormatting sqref="E8">
    <cfRule type="dataBar" priority="5">
      <dataBar>
        <cfvo type="num" val="0"/>
        <cfvo type="num" val="$D$8"/>
        <color theme="4"/>
      </dataBar>
      <extLst>
        <ext xmlns:x14="http://schemas.microsoft.com/office/spreadsheetml/2009/9/main" uri="{B025F937-C7B1-47D3-B67F-A62EFF666E3E}">
          <x14:id>{85CD9A35-E870-4275-913B-838A4F09F192}</x14:id>
        </ext>
      </extLst>
    </cfRule>
  </conditionalFormatting>
  <dataValidations count="11">
    <dataValidation allowBlank="1" showInputMessage="1" showErrorMessage="1" prompt="Šiame langelyje įveskite kurso pavadinimą, o lentelėje apačioje – informaciją." sqref="C2" xr:uid="{00000000-0002-0000-0000-000000000000}"/>
    <dataValidation allowBlank="1" showInputMessage="1" showErrorMessage="1" prompt="Šiame stulpelyje po šia antrašte įveskite kreditų reikalavimus" sqref="C4" xr:uid="{00000000-0002-0000-0000-000001000000}"/>
    <dataValidation allowBlank="1" showInputMessage="1" showErrorMessage="1" prompt="Įveskite bendrus kreditus šiame stulpelyje po šia antrašte." sqref="D4" xr:uid="{00000000-0002-0000-0000-000002000000}"/>
    <dataValidation allowBlank="1" showInputMessage="1" showErrorMessage="1" prompt="Šiame stulpelyje po antrašte automatiškai apskaičiuojami gauti kreditai. Automatiškai atnaujinama duomenų juosta" sqref="E4" xr:uid="{00000000-0002-0000-0000-000003000000}"/>
    <dataValidation allowBlank="1" showInputMessage="1" showErrorMessage="1" prompt="Šiame stulpelyje po šia antrašte automatiškai apskaičiuojami kreditai. Varnelė atsiranda, kai reikšmė yra lygi nuliui. Bendra eigos juosta yra langeliuose po lentele" sqref="F4" xr:uid="{00000000-0002-0000-0000-000004000000}"/>
    <dataValidation allowBlank="1" showInputMessage="1" showErrorMessage="1" prompt="Bendra eigos juosta yra šiame langelyje. Kursų užbaigimo procentai automatiškai atnaujinami langelyje dešinėje ir pranešimas langelyje žemiau" sqref="D11:E11" xr:uid="{00000000-0002-0000-0000-000005000000}"/>
    <dataValidation allowBlank="1" showInputMessage="1" showErrorMessage="1" prompt="Bendra eigos juosta yra langelyje dešinėje" sqref="C11" xr:uid="{00000000-0002-0000-0000-000006000000}"/>
    <dataValidation allowBlank="1" showInputMessage="1" showErrorMessage="1" prompt="Kurso baigimas automatiškai atnaujinamas šiame langelyje" sqref="F11" xr:uid="{00000000-0002-0000-0000-000007000000}"/>
    <dataValidation allowBlank="1" showInputMessage="1" showErrorMessage="1" prompt="Pranešimas automatiškai atnaujinamas šiame langelyje." sqref="D12:E12" xr:uid="{00000000-0002-0000-0000-000008000000}"/>
    <dataValidation allowBlank="1" showInputMessage="1" showErrorMessage="1" prompt="Šioje darbaknygėje kurkite koledžo kreditų planavimo priemonę. Šio darbalapio pavadinimas yra šiame langelyje ir diagramoje A5 langelyje. Langelyje C2 įveskite kurso pavadinimą ir informacija laipsnio reikalavimų lentelėje" sqref="A1:B3" xr:uid="{00000000-0002-0000-0000-000009000000}"/>
    <dataValidation allowBlank="1" showInputMessage="1" showErrorMessage="1" prompt="Semestro suvestinės lentelė yra žemiau esančiame langelyje ir patarimas langelyje A11" sqref="A4:B4" xr:uid="{00000000-0002-0000-0000-00000A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8AC252-64E9-4193-84AB-25278FC57BE6}">
            <x14:dataBar minLength="0" maxLength="100" gradient="0">
              <x14:cfvo type="num">
                <xm:f>0</xm:f>
              </x14:cfvo>
              <x14:cfvo type="formula">
                <xm:f>BūtiniKreditai</xm:f>
              </x14:cfvo>
              <x14:negativeFillColor rgb="FFFF0000"/>
              <x14:axisColor rgb="FF000000"/>
            </x14:dataBar>
          </x14:cfRule>
          <xm:sqref>D11</xm:sqref>
        </x14:conditionalFormatting>
        <x14:conditionalFormatting xmlns:xm="http://schemas.microsoft.com/office/excel/2006/main">
          <x14:cfRule type="dataBar" id="{441F2552-7088-4550-9457-3B58280E2DBC}">
            <x14:dataBar minLength="0" maxLength="100" gradient="0">
              <x14:cfvo type="num">
                <xm:f>0</xm:f>
              </x14:cfvo>
              <x14:cfvo type="num">
                <xm:f>$D$5</xm:f>
              </x14:cfvo>
              <x14:negativeFillColor rgb="FFFF0000"/>
              <x14:axisColor rgb="FF000000"/>
            </x14:dataBar>
          </x14:cfRule>
          <xm:sqref>E5</xm:sqref>
        </x14:conditionalFormatting>
        <x14:conditionalFormatting xmlns:xm="http://schemas.microsoft.com/office/excel/2006/main">
          <x14:cfRule type="dataBar" id="{9593B8BC-3718-4747-9E78-F8B7C881F22C}">
            <x14:dataBar minLength="0" maxLength="100" gradient="0">
              <x14:cfvo type="num">
                <xm:f>0</xm:f>
              </x14:cfvo>
              <x14:cfvo type="num">
                <xm:f>$D$6</xm:f>
              </x14:cfvo>
              <x14:negativeFillColor rgb="FFFF0000"/>
              <x14:axisColor rgb="FF000000"/>
            </x14:dataBar>
          </x14:cfRule>
          <xm:sqref>E6</xm:sqref>
        </x14:conditionalFormatting>
        <x14:conditionalFormatting xmlns:xm="http://schemas.microsoft.com/office/excel/2006/main">
          <x14:cfRule type="dataBar" id="{5305A619-4F89-47F2-AD30-3062E725E2DF}">
            <x14:dataBar minLength="0" maxLength="100" gradient="0">
              <x14:cfvo type="num">
                <xm:f>0</xm:f>
              </x14:cfvo>
              <x14:cfvo type="num">
                <xm:f>$D$7</xm:f>
              </x14:cfvo>
              <x14:negativeFillColor rgb="FFFF0000"/>
              <x14:axisColor rgb="FF000000"/>
            </x14:dataBar>
          </x14:cfRule>
          <xm:sqref>E7</xm:sqref>
        </x14:conditionalFormatting>
        <x14:conditionalFormatting xmlns:xm="http://schemas.microsoft.com/office/excel/2006/main">
          <x14:cfRule type="dataBar" id="{85CD9A35-E870-4275-913B-838A4F09F192}">
            <x14:dataBar minLength="0" maxLength="100" gradient="0">
              <x14:cfvo type="num">
                <xm:f>0</xm:f>
              </x14:cfvo>
              <x14:cfvo type="num">
                <xm:f>$D$8</xm:f>
              </x14:cfvo>
              <x14:negativeFillColor rgb="FFFF0000"/>
              <x14:axisColor rgb="FF000000"/>
            </x14:dataBar>
          </x14:cfRule>
          <xm:sqref>E8</xm:sqref>
        </x14:conditionalFormatting>
        <x14:conditionalFormatting xmlns:xm="http://schemas.microsoft.com/office/excel/2006/main">
          <x14:cfRule type="iconSet" priority="15" id="{B809C01C-2A41-44F9-A3C9-F1E22D7B83B0}">
            <x14:iconSet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2"/>
              <x14:cfIcon iconSet="NoIcons" iconId="0"/>
              <x14:cfIcon iconSet="NoIcons" iconId="0"/>
            </x14:iconSet>
          </x14:cfRule>
          <xm:sqref>F5:F9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autoPageBreaks="0" fitToPage="1"/>
  </sheetPr>
  <dimension ref="A1:F29"/>
  <sheetViews>
    <sheetView showGridLines="0" zoomScaleNormal="100" workbookViewId="0"/>
  </sheetViews>
  <sheetFormatPr defaultRowHeight="30" customHeight="1" x14ac:dyDescent="0.3"/>
  <cols>
    <col min="1" max="1" width="42.5" customWidth="1"/>
    <col min="2" max="2" width="31" customWidth="1"/>
    <col min="3" max="3" width="32.5" customWidth="1"/>
    <col min="4" max="4" width="16.25" customWidth="1"/>
    <col min="5" max="6" width="22.125" customWidth="1"/>
    <col min="7" max="7" width="1" customWidth="1"/>
  </cols>
  <sheetData>
    <row r="1" spans="1:6" ht="64.5" customHeight="1" x14ac:dyDescent="0.45">
      <c r="A1" s="6" t="s">
        <v>14</v>
      </c>
      <c r="B1" s="3"/>
      <c r="C1" s="3"/>
      <c r="D1" s="3"/>
      <c r="E1" s="1"/>
      <c r="F1" s="1"/>
    </row>
    <row r="2" spans="1:6" ht="30" customHeight="1" x14ac:dyDescent="0.3">
      <c r="A2" s="4" t="s">
        <v>15</v>
      </c>
      <c r="B2" s="5" t="s">
        <v>42</v>
      </c>
      <c r="C2" s="5" t="s">
        <v>69</v>
      </c>
      <c r="D2" s="2" t="s">
        <v>70</v>
      </c>
      <c r="E2" s="2" t="s">
        <v>71</v>
      </c>
      <c r="F2" s="5" t="s">
        <v>74</v>
      </c>
    </row>
    <row r="3" spans="1:6" ht="30" customHeight="1" x14ac:dyDescent="0.3">
      <c r="A3" s="4" t="s">
        <v>16</v>
      </c>
      <c r="B3" s="5" t="s">
        <v>43</v>
      </c>
      <c r="C3" s="5" t="s">
        <v>7</v>
      </c>
      <c r="D3" s="2">
        <v>4</v>
      </c>
      <c r="E3" s="2" t="s">
        <v>72</v>
      </c>
      <c r="F3" s="5" t="s">
        <v>75</v>
      </c>
    </row>
    <row r="4" spans="1:6" ht="30" customHeight="1" x14ac:dyDescent="0.3">
      <c r="A4" s="4" t="s">
        <v>17</v>
      </c>
      <c r="B4" s="5" t="s">
        <v>44</v>
      </c>
      <c r="C4" s="5" t="s">
        <v>4</v>
      </c>
      <c r="D4" s="2">
        <v>3</v>
      </c>
      <c r="E4" s="2"/>
      <c r="F4" s="5" t="s">
        <v>76</v>
      </c>
    </row>
    <row r="5" spans="1:6" ht="30" customHeight="1" x14ac:dyDescent="0.3">
      <c r="A5" s="4" t="s">
        <v>18</v>
      </c>
      <c r="B5" s="5" t="s">
        <v>45</v>
      </c>
      <c r="C5" s="5" t="s">
        <v>7</v>
      </c>
      <c r="D5" s="2">
        <v>2</v>
      </c>
      <c r="E5" s="2" t="s">
        <v>72</v>
      </c>
      <c r="F5" s="5" t="s">
        <v>75</v>
      </c>
    </row>
    <row r="6" spans="1:6" ht="30" customHeight="1" x14ac:dyDescent="0.3">
      <c r="A6" s="4" t="s">
        <v>19</v>
      </c>
      <c r="B6" s="5" t="s">
        <v>46</v>
      </c>
      <c r="C6" s="5" t="s">
        <v>7</v>
      </c>
      <c r="D6" s="2">
        <v>2</v>
      </c>
      <c r="E6" s="2" t="s">
        <v>72</v>
      </c>
      <c r="F6" s="5" t="s">
        <v>77</v>
      </c>
    </row>
    <row r="7" spans="1:6" ht="30" customHeight="1" x14ac:dyDescent="0.3">
      <c r="A7" s="4" t="s">
        <v>20</v>
      </c>
      <c r="B7" s="5" t="s">
        <v>47</v>
      </c>
      <c r="C7" s="5" t="s">
        <v>4</v>
      </c>
      <c r="D7" s="2">
        <v>2</v>
      </c>
      <c r="E7" s="2" t="s">
        <v>72</v>
      </c>
      <c r="F7" s="5" t="s">
        <v>75</v>
      </c>
    </row>
    <row r="8" spans="1:6" ht="30" customHeight="1" x14ac:dyDescent="0.3">
      <c r="A8" s="4" t="s">
        <v>21</v>
      </c>
      <c r="B8" s="5" t="s">
        <v>48</v>
      </c>
      <c r="C8" s="5" t="s">
        <v>4</v>
      </c>
      <c r="D8" s="2">
        <v>2</v>
      </c>
      <c r="E8" s="2" t="s">
        <v>72</v>
      </c>
      <c r="F8" s="5" t="s">
        <v>77</v>
      </c>
    </row>
    <row r="9" spans="1:6" ht="30" customHeight="1" x14ac:dyDescent="0.3">
      <c r="A9" s="4" t="s">
        <v>22</v>
      </c>
      <c r="B9" s="5" t="s">
        <v>49</v>
      </c>
      <c r="C9" s="5" t="s">
        <v>4</v>
      </c>
      <c r="D9" s="2">
        <v>2</v>
      </c>
      <c r="E9" s="2"/>
      <c r="F9" s="5" t="s">
        <v>76</v>
      </c>
    </row>
    <row r="10" spans="1:6" ht="30" customHeight="1" x14ac:dyDescent="0.3">
      <c r="A10" s="4" t="s">
        <v>23</v>
      </c>
      <c r="B10" s="5" t="s">
        <v>50</v>
      </c>
      <c r="C10" s="5" t="s">
        <v>4</v>
      </c>
      <c r="D10" s="2">
        <v>2</v>
      </c>
      <c r="E10" s="2"/>
      <c r="F10" s="5" t="s">
        <v>78</v>
      </c>
    </row>
    <row r="11" spans="1:6" ht="30" customHeight="1" x14ac:dyDescent="0.3">
      <c r="A11" s="4" t="s">
        <v>24</v>
      </c>
      <c r="B11" s="5" t="s">
        <v>51</v>
      </c>
      <c r="C11" s="5" t="s">
        <v>4</v>
      </c>
      <c r="D11" s="2">
        <v>2</v>
      </c>
      <c r="E11" s="2" t="s">
        <v>72</v>
      </c>
      <c r="F11" s="5" t="s">
        <v>75</v>
      </c>
    </row>
    <row r="12" spans="1:6" ht="30" customHeight="1" x14ac:dyDescent="0.3">
      <c r="A12" s="4" t="s">
        <v>25</v>
      </c>
      <c r="B12" s="5" t="s">
        <v>52</v>
      </c>
      <c r="C12" s="5" t="s">
        <v>7</v>
      </c>
      <c r="D12" s="2">
        <v>3</v>
      </c>
      <c r="E12" s="2" t="s">
        <v>72</v>
      </c>
      <c r="F12" s="5" t="s">
        <v>75</v>
      </c>
    </row>
    <row r="13" spans="1:6" ht="30" customHeight="1" x14ac:dyDescent="0.3">
      <c r="A13" s="4" t="s">
        <v>25</v>
      </c>
      <c r="B13" s="5" t="s">
        <v>53</v>
      </c>
      <c r="C13" s="5" t="s">
        <v>7</v>
      </c>
      <c r="D13" s="2">
        <v>3</v>
      </c>
      <c r="E13" s="2" t="s">
        <v>72</v>
      </c>
      <c r="F13" s="5" t="s">
        <v>77</v>
      </c>
    </row>
    <row r="14" spans="1:6" ht="30" customHeight="1" x14ac:dyDescent="0.3">
      <c r="A14" s="4" t="s">
        <v>26</v>
      </c>
      <c r="B14" s="5" t="s">
        <v>54</v>
      </c>
      <c r="C14" s="5" t="s">
        <v>4</v>
      </c>
      <c r="D14" s="2">
        <v>2</v>
      </c>
      <c r="E14" s="2" t="s">
        <v>72</v>
      </c>
      <c r="F14" s="5" t="s">
        <v>77</v>
      </c>
    </row>
    <row r="15" spans="1:6" ht="30" customHeight="1" x14ac:dyDescent="0.3">
      <c r="A15" s="4" t="s">
        <v>27</v>
      </c>
      <c r="B15" s="5" t="s">
        <v>55</v>
      </c>
      <c r="C15" s="5" t="s">
        <v>7</v>
      </c>
      <c r="D15" s="2">
        <v>3</v>
      </c>
      <c r="E15" s="2" t="s">
        <v>72</v>
      </c>
      <c r="F15" s="5" t="s">
        <v>77</v>
      </c>
    </row>
    <row r="16" spans="1:6" ht="30" customHeight="1" x14ac:dyDescent="0.3">
      <c r="A16" s="4" t="s">
        <v>28</v>
      </c>
      <c r="B16" s="5" t="s">
        <v>56</v>
      </c>
      <c r="C16" s="5" t="s">
        <v>7</v>
      </c>
      <c r="D16" s="2">
        <v>3</v>
      </c>
      <c r="E16" s="2" t="s">
        <v>72</v>
      </c>
      <c r="F16" s="5" t="s">
        <v>75</v>
      </c>
    </row>
    <row r="17" spans="1:6" ht="30" customHeight="1" x14ac:dyDescent="0.3">
      <c r="A17" s="4" t="s">
        <v>29</v>
      </c>
      <c r="B17" s="5" t="s">
        <v>57</v>
      </c>
      <c r="C17" s="5" t="s">
        <v>4</v>
      </c>
      <c r="D17" s="2">
        <v>2</v>
      </c>
      <c r="E17" s="2" t="s">
        <v>72</v>
      </c>
      <c r="F17" s="5" t="s">
        <v>75</v>
      </c>
    </row>
    <row r="18" spans="1:6" ht="30" customHeight="1" x14ac:dyDescent="0.3">
      <c r="A18" s="4" t="s">
        <v>30</v>
      </c>
      <c r="B18" s="5" t="s">
        <v>58</v>
      </c>
      <c r="C18" s="5" t="s">
        <v>4</v>
      </c>
      <c r="D18" s="2">
        <v>2</v>
      </c>
      <c r="E18" s="2" t="s">
        <v>72</v>
      </c>
      <c r="F18" s="5" t="s">
        <v>75</v>
      </c>
    </row>
    <row r="19" spans="1:6" ht="30" customHeight="1" x14ac:dyDescent="0.3">
      <c r="A19" s="4" t="s">
        <v>31</v>
      </c>
      <c r="B19" s="5" t="s">
        <v>59</v>
      </c>
      <c r="C19" s="5" t="s">
        <v>4</v>
      </c>
      <c r="D19" s="2">
        <v>2</v>
      </c>
      <c r="E19" s="2" t="s">
        <v>72</v>
      </c>
      <c r="F19" s="5" t="s">
        <v>77</v>
      </c>
    </row>
    <row r="20" spans="1:6" ht="30" customHeight="1" x14ac:dyDescent="0.3">
      <c r="A20" s="4" t="s">
        <v>32</v>
      </c>
      <c r="B20" s="5" t="s">
        <v>60</v>
      </c>
      <c r="C20" s="5" t="s">
        <v>4</v>
      </c>
      <c r="D20" s="2">
        <v>2</v>
      </c>
      <c r="E20" s="2" t="s">
        <v>72</v>
      </c>
      <c r="F20" s="5" t="s">
        <v>76</v>
      </c>
    </row>
    <row r="21" spans="1:6" ht="30" customHeight="1" x14ac:dyDescent="0.3">
      <c r="A21" s="4" t="s">
        <v>33</v>
      </c>
      <c r="B21" s="5" t="s">
        <v>61</v>
      </c>
      <c r="C21" s="5" t="s">
        <v>4</v>
      </c>
      <c r="D21" s="2">
        <v>2</v>
      </c>
      <c r="E21" s="2"/>
      <c r="F21" s="5" t="s">
        <v>78</v>
      </c>
    </row>
    <row r="22" spans="1:6" ht="30" customHeight="1" x14ac:dyDescent="0.3">
      <c r="A22" s="4" t="s">
        <v>34</v>
      </c>
      <c r="B22" s="5" t="s">
        <v>62</v>
      </c>
      <c r="C22" s="5" t="s">
        <v>4</v>
      </c>
      <c r="D22" s="2">
        <v>2</v>
      </c>
      <c r="E22" s="2"/>
      <c r="F22" s="5" t="s">
        <v>79</v>
      </c>
    </row>
    <row r="23" spans="1:6" ht="30" customHeight="1" x14ac:dyDescent="0.3">
      <c r="A23" s="4" t="s">
        <v>35</v>
      </c>
      <c r="B23" s="5" t="s">
        <v>63</v>
      </c>
      <c r="C23" s="5" t="s">
        <v>4</v>
      </c>
      <c r="D23" s="2">
        <v>2</v>
      </c>
      <c r="E23" s="2" t="s">
        <v>72</v>
      </c>
      <c r="F23" s="5" t="s">
        <v>75</v>
      </c>
    </row>
    <row r="24" spans="1:6" ht="30" customHeight="1" x14ac:dyDescent="0.3">
      <c r="A24" s="4" t="s">
        <v>36</v>
      </c>
      <c r="B24" s="5" t="s">
        <v>64</v>
      </c>
      <c r="C24" s="5" t="s">
        <v>7</v>
      </c>
      <c r="D24" s="2">
        <v>3</v>
      </c>
      <c r="E24" s="2" t="s">
        <v>72</v>
      </c>
      <c r="F24" s="5" t="s">
        <v>75</v>
      </c>
    </row>
    <row r="25" spans="1:6" ht="30" customHeight="1" x14ac:dyDescent="0.3">
      <c r="A25" s="4" t="s">
        <v>37</v>
      </c>
      <c r="B25" s="5" t="s">
        <v>65</v>
      </c>
      <c r="C25" s="5" t="s">
        <v>7</v>
      </c>
      <c r="D25" s="2">
        <v>3</v>
      </c>
      <c r="E25" s="2" t="s">
        <v>72</v>
      </c>
      <c r="F25" s="5" t="s">
        <v>75</v>
      </c>
    </row>
    <row r="26" spans="1:6" ht="30" customHeight="1" x14ac:dyDescent="0.3">
      <c r="A26" s="4" t="s">
        <v>38</v>
      </c>
      <c r="B26" s="5" t="s">
        <v>66</v>
      </c>
      <c r="C26" s="5" t="s">
        <v>6</v>
      </c>
      <c r="D26" s="2">
        <v>4</v>
      </c>
      <c r="E26" s="2" t="s">
        <v>72</v>
      </c>
      <c r="F26" s="5" t="s">
        <v>77</v>
      </c>
    </row>
    <row r="27" spans="1:6" ht="30" customHeight="1" x14ac:dyDescent="0.3">
      <c r="A27" s="4" t="s">
        <v>39</v>
      </c>
      <c r="B27" s="5" t="s">
        <v>67</v>
      </c>
      <c r="C27" s="5" t="s">
        <v>4</v>
      </c>
      <c r="D27" s="2">
        <v>2</v>
      </c>
      <c r="E27" s="2" t="s">
        <v>72</v>
      </c>
      <c r="F27" s="5" t="s">
        <v>75</v>
      </c>
    </row>
    <row r="28" spans="1:6" ht="30" customHeight="1" x14ac:dyDescent="0.3">
      <c r="A28" s="4" t="s">
        <v>40</v>
      </c>
      <c r="B28" s="5" t="s">
        <v>68</v>
      </c>
      <c r="C28" s="5" t="s">
        <v>4</v>
      </c>
      <c r="D28" s="2">
        <v>2</v>
      </c>
      <c r="E28" s="2" t="s">
        <v>72</v>
      </c>
      <c r="F28" s="5" t="s">
        <v>77</v>
      </c>
    </row>
    <row r="29" spans="1:6" ht="30" customHeight="1" x14ac:dyDescent="0.3">
      <c r="A29" s="4" t="s">
        <v>41</v>
      </c>
      <c r="B29" s="5" t="s">
        <v>48</v>
      </c>
      <c r="C29" s="5" t="s">
        <v>4</v>
      </c>
      <c r="D29" s="2">
        <v>2</v>
      </c>
      <c r="E29" s="2" t="s">
        <v>73</v>
      </c>
      <c r="F29" s="5" t="s">
        <v>76</v>
      </c>
    </row>
  </sheetData>
  <dataValidations count="9">
    <dataValidation type="list" errorStyle="warning" allowBlank="1" showInputMessage="1" showErrorMessage="1" error="Sąraše pasirinkite Taip arba Ne. Pasirinkite ATŠAUKTI, tada paspauskite ALT + RODYKLĘ ŽEMYN, kad pamatytumėte parinktis, tada – rodyklę žemyn ir ENTER, kad pasirinktumėte" sqref="E3:E29" xr:uid="{00000000-0002-0000-0100-000000000000}">
      <formula1>"Taip,Ne"</formula1>
    </dataValidation>
    <dataValidation type="list" errorStyle="warning" allowBlank="1" showInputMessage="1" showErrorMessage="1" error="Sąraše pasirinkite laipsnio reila;avimus. Pasirinkite ATŠAUKTI, tada paspauskite ALT + RODYKLĘ ŽEMYN, kad pamatytumėte parinktis, tada – rodyklę žemyn ir ENTER, kad pasirinktumėte" sqref="C3:C29" xr:uid="{00000000-0002-0000-0100-000001000000}">
      <formula1>ReikalavimųPeržvalga</formula1>
    </dataValidation>
    <dataValidation allowBlank="1" showInputMessage="1" showErrorMessage="1" prompt="Šiame darbalapyje kurkite koledžo kursus. Šiame langelyje yra pavadinimas. Tolesnėje lentelėje įveskite duomenis" sqref="A1" xr:uid="{00000000-0002-0000-0100-000002000000}"/>
    <dataValidation allowBlank="1" showInputMessage="1" showErrorMessage="1" prompt="Šiame stulpelyje po antrašte įveskite kurso pavadinimą. Norėdami rasti konkrečius įrašus, naudokite antraščių filtrus" sqref="A2" xr:uid="{00000000-0002-0000-0100-000003000000}"/>
    <dataValidation allowBlank="1" showInputMessage="1" showErrorMessage="1" prompt="Šiame stulpelyje po šia antrašte įveskite kurso numerį" sqref="B2" xr:uid="{00000000-0002-0000-0100-000004000000}"/>
    <dataValidation allowBlank="1" showInputMessage="1" showErrorMessage="1" prompt="Šiame stulpelyje po šia antrašte pasirinkite laipsnio reikalavimą. Paspauskite ALT + rodyklę žemyn, kad pamatytumėte parinktis, tada – rodyklę žemyn ir ENTER, kad pasirinktumėte" sqref="C2" xr:uid="{00000000-0002-0000-0100-000005000000}"/>
    <dataValidation allowBlank="1" showInputMessage="1" showErrorMessage="1" prompt="Įveskite kreditus šiame stulpelyje po šia antrašte." sqref="D2" xr:uid="{00000000-0002-0000-0100-000006000000}"/>
    <dataValidation allowBlank="1" showInputMessage="1" showErrorMessage="1" prompt="Šiame stulpelyje po šia antrašte pasirinkite Tair arba Ne. Paspauskite ALT + rodyklę žemyn, kad pamatytumėte parinktis, tada – rodyklę žemyn ir ENTER, kad pasirinktumėte" sqref="E2" xr:uid="{00000000-0002-0000-0100-000007000000}"/>
    <dataValidation allowBlank="1" showInputMessage="1" showErrorMessage="1" prompt="Šiame stulpelyje po šia antrašte įveskite semestro numerį" sqref="F2" xr:uid="{00000000-0002-0000-0100-000008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  <pageSetUpPr autoPageBreaks="0" fitToPage="1"/>
  </sheetPr>
  <dimension ref="A1:C10"/>
  <sheetViews>
    <sheetView showGridLines="0" workbookViewId="0">
      <selection sqref="A1:B3"/>
    </sheetView>
  </sheetViews>
  <sheetFormatPr defaultRowHeight="30" customHeight="1" x14ac:dyDescent="0.3"/>
  <cols>
    <col min="1" max="1" width="37.25" customWidth="1"/>
    <col min="2" max="3" width="37.5" customWidth="1"/>
  </cols>
  <sheetData>
    <row r="1" spans="1:3" ht="6.75" customHeight="1" x14ac:dyDescent="0.3">
      <c r="A1" s="34" t="s">
        <v>80</v>
      </c>
      <c r="B1" s="34"/>
      <c r="C1" s="1"/>
    </row>
    <row r="2" spans="1:3" ht="51" customHeight="1" x14ac:dyDescent="0.3">
      <c r="A2" s="34"/>
      <c r="B2" s="34"/>
      <c r="C2" s="17" t="s">
        <v>81</v>
      </c>
    </row>
    <row r="3" spans="1:3" ht="6.75" customHeight="1" x14ac:dyDescent="0.3">
      <c r="A3" s="34"/>
      <c r="B3" s="34"/>
      <c r="C3" s="1"/>
    </row>
    <row r="4" spans="1:3" ht="18" customHeight="1" x14ac:dyDescent="0.3">
      <c r="A4" s="7" t="s">
        <v>84</v>
      </c>
      <c r="B4" s="18" t="s">
        <v>70</v>
      </c>
      <c r="C4" s="18" t="s">
        <v>85</v>
      </c>
    </row>
    <row r="5" spans="1:3" ht="30" customHeight="1" x14ac:dyDescent="0.3">
      <c r="A5" s="19" t="s">
        <v>75</v>
      </c>
      <c r="B5" s="20">
        <v>30</v>
      </c>
      <c r="C5" s="20">
        <v>12</v>
      </c>
    </row>
    <row r="6" spans="1:3" ht="30" customHeight="1" x14ac:dyDescent="0.3">
      <c r="A6" s="19" t="s">
        <v>77</v>
      </c>
      <c r="B6" s="20">
        <v>20</v>
      </c>
      <c r="C6" s="20">
        <v>8</v>
      </c>
    </row>
    <row r="7" spans="1:3" ht="30" customHeight="1" x14ac:dyDescent="0.3">
      <c r="A7" s="19" t="s">
        <v>76</v>
      </c>
      <c r="B7" s="20">
        <v>9</v>
      </c>
      <c r="C7" s="20">
        <v>4</v>
      </c>
    </row>
    <row r="8" spans="1:3" ht="30" customHeight="1" x14ac:dyDescent="0.3">
      <c r="A8" s="19" t="s">
        <v>78</v>
      </c>
      <c r="B8" s="20">
        <v>4</v>
      </c>
      <c r="C8" s="20">
        <v>2</v>
      </c>
    </row>
    <row r="9" spans="1:3" ht="30" customHeight="1" x14ac:dyDescent="0.3">
      <c r="A9" s="19" t="s">
        <v>79</v>
      </c>
      <c r="B9" s="20">
        <v>2</v>
      </c>
      <c r="C9" s="20">
        <v>1</v>
      </c>
    </row>
    <row r="10" spans="1:3" ht="30" customHeight="1" x14ac:dyDescent="0.3">
      <c r="A10" s="19" t="s">
        <v>86</v>
      </c>
      <c r="B10" s="20">
        <v>65</v>
      </c>
      <c r="C10" s="20">
        <v>27</v>
      </c>
    </row>
  </sheetData>
  <mergeCells count="1">
    <mergeCell ref="A1:B3"/>
  </mergeCells>
  <dataValidations count="1">
    <dataValidation allowBlank="1" showInputMessage="1" showErrorMessage="1" prompt="Šiame langelyje yra automatiškai atnaujinamas pavadinimas. Automatiškai atnaujinama lentelė toliau" sqref="A1:B3" xr:uid="{00000000-0002-0000-0200-000000000000}"/>
  </dataValidations>
  <printOptions horizontalCentered="1"/>
  <pageMargins left="0.25" right="0.25" top="0.75" bottom="0.75" header="0.3" footer="0.3"/>
  <pageSetup paperSize="9" fitToHeight="0" orientation="portrait" r:id="rId2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27863B-C58B-4655-8BF9-DB675FB9068E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4BD1169B-7B6A-4CC8-98B8-BA45A2CE14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7394A1-9B53-4EFF-BF93-B2F2A28F7A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5</vt:i4>
      </vt:variant>
    </vt:vector>
  </HeadingPairs>
  <TitlesOfParts>
    <vt:vector size="8" baseType="lpstr">
      <vt:lpstr>Studijų kredito plan. priemonė</vt:lpstr>
      <vt:lpstr>Pamoka</vt:lpstr>
      <vt:lpstr>Semestro suvestinės duomenys</vt:lpstr>
      <vt:lpstr>BūtiniKreditai</vt:lpstr>
      <vt:lpstr>GautiKreditai</vt:lpstr>
      <vt:lpstr>LikęKreditai</vt:lpstr>
      <vt:lpstr>Pamoka!Print_Titles</vt:lpstr>
      <vt:lpstr>ReikalavimųPeržvalga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2019-05-28T20:18:19Z</dcterms:created>
  <dcterms:modified xsi:type="dcterms:W3CDTF">2019-06-27T06:50:12Z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