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88D3B33-E87E-4FF3-9DC6-798DC526A643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Prekybos sąskaita faktūra" sheetId="1" r:id="rId1"/>
    <sheet name="Klientai" sheetId="3" r:id="rId2"/>
  </sheets>
  <definedNames>
    <definedName name="Avansas">'Prekybos sąskaita faktūra'!$H$17</definedName>
    <definedName name="EilutėsAntraštėsRegionas1..C6">'Prekybos sąskaita faktūra'!$B$3</definedName>
    <definedName name="EilutėsAntraštėsRegionas2..E5">'Prekybos sąskaita faktūra'!$D$3</definedName>
    <definedName name="EilutėsAntraštėsRegionas3..H5">'Prekybos sąskaita faktūra'!$G$3</definedName>
    <definedName name="EilutėsAntraštėsRegionas4..H20">'Prekybos sąskaita faktūra'!$G$13</definedName>
    <definedName name="ĮmonėsPavadinimas">'Prekybos sąskaita faktūra'!$B$1</definedName>
    <definedName name="KlientųPaieška">KlientųSąrašas[Įmonės pavadinimas]</definedName>
    <definedName name="PardavimoMokestis">'Prekybos sąskaita faktūra'!$H$15</definedName>
    <definedName name="_xlnm.Print_Area" localSheetId="1">Klientai!$A:$L</definedName>
    <definedName name="_xlnm.Print_Area" localSheetId="0">'Prekybos sąskaita faktūra'!$A:$I</definedName>
    <definedName name="_xlnm.Print_Titles" localSheetId="1">Klientai!$2:$2</definedName>
    <definedName name="_xlnm.Print_Titles" localSheetId="0">'Prekybos sąskaita faktūra'!$7:$7</definedName>
    <definedName name="Pristatymas">'Prekybos sąskaita faktūra'!$H$16</definedName>
    <definedName name="PVMtarifas">'Prekybos sąskaita faktūra'!$H$14</definedName>
    <definedName name="SąskaitosGavėjoPavadinimas">'Prekybos sąskaita faktūra'!$C$3</definedName>
    <definedName name="StulpelioPavadinimas1">SąskaitosFaktūrosEilutės[[#Headers],[Data]]</definedName>
    <definedName name="TarpinėSuma">'Prekybos sąskaita faktūra'!$H$13</definedName>
    <definedName name="Title2">KlientųSąrašas[[#Headers],[Įmonės pavadinimas]]</definedName>
  </definedNames>
  <calcPr calcId="162913" calcMode="manual"/>
</workbook>
</file>

<file path=xl/calcChain.xml><?xml version="1.0" encoding="utf-8"?>
<calcChain xmlns="http://schemas.openxmlformats.org/spreadsheetml/2006/main">
  <c r="B17" i="1" l="1"/>
  <c r="E4" i="1" l="1"/>
  <c r="H9" i="1" l="1"/>
  <c r="H10" i="1"/>
  <c r="H11" i="1"/>
  <c r="H12" i="1"/>
  <c r="H8" i="1"/>
  <c r="H5" i="1"/>
  <c r="C6" i="1"/>
  <c r="C5" i="1"/>
  <c r="C4" i="1"/>
  <c r="E5" i="1"/>
  <c r="E3" i="1"/>
  <c r="B8" i="1" l="1"/>
  <c r="H4" i="1"/>
  <c r="H13" i="1" l="1"/>
  <c r="H15" i="1" l="1"/>
  <c r="H18" i="1" s="1"/>
</calcChain>
</file>

<file path=xl/sharedStrings.xml><?xml version="1.0" encoding="utf-8"?>
<sst xmlns="http://schemas.openxmlformats.org/spreadsheetml/2006/main" count="64" uniqueCount="58">
  <si>
    <t>Tailspin Toys</t>
  </si>
  <si>
    <t>Sąskaitos gavėjas:</t>
  </si>
  <si>
    <t>Adresas:</t>
  </si>
  <si>
    <t>Data</t>
  </si>
  <si>
    <t>BENDRĄJĄ SUMĄ REIKIA SUMOKĖTI PER 10 D. PALŪKANOS UŽ VĖLAVIMĄ – 2 % PER MĖNESĮ.</t>
  </si>
  <si>
    <t>Trey Research</t>
  </si>
  <si>
    <t>Prekės nr.</t>
  </si>
  <si>
    <t>Pagrindinė g. 123</t>
  </si>
  <si>
    <t>12345 Vilnius</t>
  </si>
  <si>
    <t>Telefonas:</t>
  </si>
  <si>
    <t>Faksas:</t>
  </si>
  <si>
    <t>El. paštas:</t>
  </si>
  <si>
    <t>Aprašas</t>
  </si>
  <si>
    <t>Medinės kaladėlės</t>
  </si>
  <si>
    <t>Kiekis</t>
  </si>
  <si>
    <t>123-555-0124</t>
  </si>
  <si>
    <t>Vieneto kaina</t>
  </si>
  <si>
    <t>klientai@tailspintoys.com</t>
  </si>
  <si>
    <t>www.tailspintoys.com</t>
  </si>
  <si>
    <t>Sąskaitos faktūros nr.:</t>
  </si>
  <si>
    <t>Išrašymo data:</t>
  </si>
  <si>
    <t>Kontaktinis asmuo:</t>
  </si>
  <si>
    <t>Nuolaida</t>
  </si>
  <si>
    <t>Tarpinė suma</t>
  </si>
  <si>
    <t>Mokesčio tarifas</t>
  </si>
  <si>
    <t>PVM</t>
  </si>
  <si>
    <t>Pristatymas</t>
  </si>
  <si>
    <t>Gautas avansas</t>
  </si>
  <si>
    <t>Iš viso</t>
  </si>
  <si>
    <t>Klientai</t>
  </si>
  <si>
    <t>Įmonės pavadinimas</t>
  </si>
  <si>
    <t>Contoso, Ltd.</t>
  </si>
  <si>
    <t>Kontaktinio asmens vardas ir pavardė</t>
  </si>
  <si>
    <t>Danas Barkus</t>
  </si>
  <si>
    <t>Janina Dargytė</t>
  </si>
  <si>
    <t>Adresas</t>
  </si>
  <si>
    <t>Vyšnių g. 345</t>
  </si>
  <si>
    <t>Riešutų g. 567</t>
  </si>
  <si>
    <t>2 adreso eilutė</t>
  </si>
  <si>
    <t>123 korpusas</t>
  </si>
  <si>
    <t>Miestas</t>
  </si>
  <si>
    <t>Vilnius</t>
  </si>
  <si>
    <t>Kaunas</t>
  </si>
  <si>
    <t>Šalis</t>
  </si>
  <si>
    <t>Lietuva</t>
  </si>
  <si>
    <t>Pašto indeksas</t>
  </si>
  <si>
    <t>09876</t>
  </si>
  <si>
    <t>Telefonas</t>
  </si>
  <si>
    <t>432-555-0178</t>
  </si>
  <si>
    <t>432-555-0189</t>
  </si>
  <si>
    <t>El. paštas</t>
  </si>
  <si>
    <t>danas@treyresearch.net</t>
  </si>
  <si>
    <t>janina@contoso.com</t>
  </si>
  <si>
    <t>Faksas</t>
  </si>
  <si>
    <t>432-555-0187</t>
  </si>
  <si>
    <t>432-555-0123</t>
  </si>
  <si>
    <t>Prekybos sąskaita faktūra</t>
  </si>
  <si>
    <t>123-555-0123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</si>
</sst>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[&lt;=9999999]###\-####;###\-###\-####"/>
    <numFmt numFmtId="168" formatCode="#,##0.00\ [$EUR]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7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6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2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9" fillId="0" borderId="0" xfId="1" applyFill="1" applyBorder="1" applyProtection="1">
      <alignment vertical="center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168" fontId="0" fillId="0" borderId="0" xfId="10" applyFont="1" applyFill="1" applyBorder="1">
      <alignment horizontal="right" vertical="center" indent="1"/>
    </xf>
    <xf numFmtId="1" fontId="0" fillId="0" borderId="0" xfId="17" applyFont="1" applyFill="1" applyBorder="1">
      <alignment vertical="center"/>
    </xf>
    <xf numFmtId="168" fontId="0" fillId="0" borderId="0" xfId="9" applyFont="1" applyFill="1" applyBorder="1">
      <alignment horizontal="righ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0" borderId="0" xfId="2">
      <alignment horizontal="left" wrapText="1" indent="2"/>
    </xf>
    <xf numFmtId="167" fontId="10" fillId="0" borderId="0" xfId="3" applyNumberFormat="1">
      <alignment horizontal="left" vertical="top" wrapText="1" indent="2"/>
    </xf>
    <xf numFmtId="0" fontId="0" fillId="0" borderId="0" xfId="0">
      <alignment horizontal="left" vertical="center" wrapText="1"/>
    </xf>
    <xf numFmtId="166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14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8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167" fontId="10" fillId="0" borderId="0" xfId="18" applyFont="1" applyAlignment="1">
      <alignment horizontal="left" wrapText="1" indent="2"/>
    </xf>
    <xf numFmtId="14" fontId="9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167" fontId="0" fillId="0" borderId="0" xfId="18" applyFont="1" applyAlignment="1">
      <alignment horizontal="left" vertical="center" wrapText="1"/>
    </xf>
    <xf numFmtId="0" fontId="9" fillId="0" borderId="0" xfId="19"/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7" fontId="7" fillId="0" borderId="0" xfId="18" applyFont="1" applyAlignment="1">
      <alignment horizontal="left" vertical="top" wrapText="1"/>
    </xf>
    <xf numFmtId="166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  <xf numFmtId="0" fontId="9" fillId="0" borderId="0" xfId="1" applyFill="1" applyAlignment="1">
      <alignment horizontal="center" vertical="center" wrapText="1"/>
    </xf>
    <xf numFmtId="0" fontId="9" fillId="0" borderId="0" xfId="1" quotePrefix="1" applyAlignment="1">
      <alignment horizontal="center" vertical="center" wrapText="1"/>
    </xf>
  </cellXfs>
  <cellStyles count="24">
    <cellStyle name="1 antraštė" xfId="2" builtinId="16" customBuiltin="1"/>
    <cellStyle name="2 antraštė" xfId="3" builtinId="17" customBuiltin="1"/>
    <cellStyle name="3 antraštė" xfId="11" builtinId="18" customBuiltin="1"/>
    <cellStyle name="4 antraštė" xfId="12" builtinId="19" customBuiltin="1"/>
    <cellStyle name="Aiškinamasis tekstas" xfId="19" builtinId="53" customBuiltin="1"/>
    <cellStyle name="Aplankytas hipersaitas" xfId="5" builtinId="9" customBuiltin="1"/>
    <cellStyle name="Data" xfId="16" xr:uid="{00000000-0005-0000-0000-000004000000}"/>
    <cellStyle name="Dešinioji kraštinė" xfId="15" xr:uid="{00000000-0005-0000-0000-000012000000}"/>
    <cellStyle name="Hipersaitas" xfId="1" builtinId="8" customBuiltin="1"/>
    <cellStyle name="Įprastas" xfId="0" builtinId="0" customBuiltin="1"/>
    <cellStyle name="Kablelis" xfId="7" builtinId="3" customBuiltin="1"/>
    <cellStyle name="Kablelis [0]" xfId="8" builtinId="6" customBuiltin="1"/>
    <cellStyle name="Kiekis" xfId="17" xr:uid="{00000000-0005-0000-0000-000011000000}"/>
    <cellStyle name="Lentelės antraštės lygiuotė dešinėje" xfId="21" xr:uid="{00000000-0005-0000-0000-000014000000}"/>
    <cellStyle name="Lentelės informacija sulygiuota kairėje" xfId="22" xr:uid="{00000000-0005-0000-0000-000013000000}"/>
    <cellStyle name="naršymo langelis" xfId="23" xr:uid="{00000000-0005-0000-0000-000017000000}"/>
    <cellStyle name="Pastaba" xfId="13" builtinId="10" customBuiltin="1"/>
    <cellStyle name="Pavadinimas" xfId="6" builtinId="15" customBuiltin="1"/>
    <cellStyle name="Procentai" xfId="4" builtinId="5" customBuiltin="1"/>
    <cellStyle name="Sąskaitos faktūros informacija" xfId="20" xr:uid="{00000000-0005-0000-0000-00000C000000}"/>
    <cellStyle name="Suma" xfId="14" builtinId="25" customBuiltin="1"/>
    <cellStyle name="Telefonas" xfId="18" xr:uid="{00000000-0005-0000-0000-000010000000}"/>
    <cellStyle name="Valiuta" xfId="9" builtinId="4" customBuiltin="1"/>
    <cellStyle name="Valiuta [0]" xfId="10" builtinId="7" customBuiltin="1"/>
  </cellStyles>
  <dxfs count="7">
    <dxf>
      <alignment horizontal="right" vertical="center" textRotation="0" wrapText="0" indent="1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Prekybos sąskaita faktūra" defaultPivotStyle="PivotStyleLight16">
    <tableStyle name="Prekybos sąskaita faktūra" pivot="0" count="5" xr9:uid="{00000000-0011-0000-FFFF-FFFF00000000}">
      <tableStyleElement type="wholeTable" dxfId="6"/>
      <tableStyleElement type="headerRow" dxfId="5"/>
      <tableStyleElement type="totalRow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lienta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kybos s&#261;skaita fakt&#363;r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1828572</xdr:colOff>
      <xdr:row>0</xdr:row>
      <xdr:rowOff>571500</xdr:rowOff>
    </xdr:to>
    <xdr:sp macro="" textlink="">
      <xdr:nvSpPr>
        <xdr:cNvPr id="3" name="Rodyklė: Penkiakampis 2" descr="Pasirinkite, jei norite pereiti į darbalapį Klientai">
          <a:hlinkClick xmlns:r="http://schemas.openxmlformats.org/officeDocument/2006/relationships" r:id="rId1" tooltip="Pasirinkite, jei norite pereiti į darbalapį Klientai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800000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lt" sz="1100" b="0">
              <a:solidFill>
                <a:schemeClr val="bg1"/>
              </a:solidFill>
            </a:rPr>
            <a:t>Klientai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1828575</xdr:colOff>
      <xdr:row>0</xdr:row>
      <xdr:rowOff>478153</xdr:rowOff>
    </xdr:to>
    <xdr:sp macro="" textlink="">
      <xdr:nvSpPr>
        <xdr:cNvPr id="2" name="Rodyklė: Penkiakampis 1" descr="Pasirinkite, kad pereitumėte į prekybos sąskaitos faktūros darbalapį">
          <a:hlinkClick xmlns:r="http://schemas.openxmlformats.org/officeDocument/2006/relationships" r:id="rId1" tooltip="Pasirinkite, kad pereitumėte į prekybos sąskaitos faktūros darbalapį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039850" y="66673"/>
          <a:ext cx="1800000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lt" sz="1100" b="0">
              <a:solidFill>
                <a:schemeClr val="bg1"/>
              </a:solidFill>
            </a:rPr>
            <a:t>Prekybos</a:t>
          </a:r>
          <a:r>
            <a:rPr lang="lt" sz="1100" b="0" baseline="0">
              <a:solidFill>
                <a:schemeClr val="bg1"/>
              </a:solidFill>
            </a:rPr>
            <a:t> sąskaita faktūra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ąskaitosFaktūrosEilutės" displayName="SąskaitosFaktūrosEilutės" ref="B7:H12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a" totalsRowLabel="Suma"/>
    <tableColumn id="1" xr3:uid="{00000000-0010-0000-0000-000001000000}" name="Prekės nr."/>
    <tableColumn id="2" xr3:uid="{00000000-0010-0000-0000-000002000000}" name="Aprašas"/>
    <tableColumn id="3" xr3:uid="{00000000-0010-0000-0000-000003000000}" name="Kiekis"/>
    <tableColumn id="4" xr3:uid="{00000000-0010-0000-0000-000004000000}" name="Vieneto kaina"/>
    <tableColumn id="5" xr3:uid="{00000000-0010-0000-0000-000005000000}" name="Nuolaida"/>
    <tableColumn id="6" xr3:uid="{00000000-0010-0000-0000-000006000000}" name="Iš viso">
      <calculatedColumnFormula>IF(AND(SąskaitosFaktūrosEilutės[[#This Row],[Kiekis]]&lt;&gt;"",SąskaitosFaktūrosEilutės[[#This Row],[Vieneto kaina]]&lt;&gt;""),(SąskaitosFaktūrosEilutės[[#This Row],[Kiekis]]*SąskaitosFaktūrosEilutės[[#This Row],[Vieneto kaina]])-SąskaitosFaktūrosEilutės[[#This Row],[Nuolaida]],"")</calculatedColumnFormula>
    </tableColumn>
  </tableColumns>
  <tableStyleInfo name="Prekybos sąskaita faktūra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datą, prekės numerį, aprašą, kiekį, vieneto kainą ir nuolaidą. Suma apskaičiuojama automatiška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lientųSąrašas" displayName="KlientųSąrašas" ref="B2:K4">
  <autoFilter ref="B2:K4" xr:uid="{00000000-0009-0000-0100-000001000000}"/>
  <tableColumns count="10">
    <tableColumn id="2" xr3:uid="{00000000-0010-0000-0100-000002000000}" name="Įmonės pavadinimas"/>
    <tableColumn id="3" xr3:uid="{00000000-0010-0000-0100-000003000000}" name="Kontaktinio asmens vardas ir pavardė"/>
    <tableColumn id="4" xr3:uid="{00000000-0010-0000-0100-000004000000}" name="Adresas"/>
    <tableColumn id="1" xr3:uid="{00000000-0010-0000-0100-000001000000}" name="2 adreso eilutė"/>
    <tableColumn id="5" xr3:uid="{00000000-0010-0000-0100-000005000000}" name="Miestas"/>
    <tableColumn id="6" xr3:uid="{00000000-0010-0000-0100-000006000000}" name="Šalis"/>
    <tableColumn id="7" xr3:uid="{00000000-0010-0000-0100-000007000000}" name="Pašto indeksas" dataDxfId="0"/>
    <tableColumn id="8" xr3:uid="{00000000-0010-0000-0100-000008000000}" name="Telefonas" dataCellStyle="Telefonas"/>
    <tableColumn id="10" xr3:uid="{00000000-0010-0000-0100-00000A000000}" name="El. paštas"/>
    <tableColumn id="11" xr3:uid="{00000000-0010-0000-0100-00000B000000}" name="Faksas" dataCellStyle="Telefonas"/>
  </tableColumns>
  <tableStyleInfo name="Prekybos sąskaita faktūra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klientų duomenis, pvz., įmonės pavadinimą, kontaktinio asmens vardą, adresą, telefoną, el. paštą ir fakso numerį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lt-lt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lientai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anas@treyresearch.net" TargetMode="External"/><Relationship Id="rId1" Type="http://schemas.openxmlformats.org/officeDocument/2006/relationships/hyperlink" Target="mailto:janina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P1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19" style="1" customWidth="1"/>
    <col min="3" max="3" width="22.42578125" style="1" customWidth="1"/>
    <col min="4" max="4" width="27.140625" style="1" customWidth="1"/>
    <col min="5" max="5" width="15.7109375" style="1" customWidth="1"/>
    <col min="6" max="6" width="18.85546875" style="1" customWidth="1"/>
    <col min="7" max="7" width="23.28515625" style="1" bestFit="1" customWidth="1"/>
    <col min="8" max="8" width="17" style="1" customWidth="1"/>
    <col min="9" max="9" width="2.7109375" customWidth="1"/>
    <col min="10" max="10" width="27.7109375" customWidth="1"/>
    <col min="11" max="16" width="11.85546875" customWidth="1"/>
  </cols>
  <sheetData>
    <row r="1" spans="1:16" ht="60" customHeight="1" x14ac:dyDescent="0.25">
      <c r="A1" s="18"/>
      <c r="B1" s="38" t="s">
        <v>0</v>
      </c>
      <c r="C1" s="39"/>
      <c r="D1" s="16" t="s">
        <v>7</v>
      </c>
      <c r="E1" s="7" t="s">
        <v>9</v>
      </c>
      <c r="F1" s="26" t="s">
        <v>57</v>
      </c>
      <c r="G1" s="32" t="s">
        <v>17</v>
      </c>
      <c r="H1" s="33"/>
      <c r="J1" s="40" t="s">
        <v>29</v>
      </c>
    </row>
    <row r="2" spans="1:16" ht="54.95" customHeight="1" x14ac:dyDescent="0.25">
      <c r="B2" s="38"/>
      <c r="C2" s="39"/>
      <c r="D2" s="9" t="s">
        <v>8</v>
      </c>
      <c r="E2" s="10" t="s">
        <v>10</v>
      </c>
      <c r="F2" s="17" t="s">
        <v>15</v>
      </c>
      <c r="G2" s="34" t="s">
        <v>18</v>
      </c>
      <c r="H2" s="34"/>
    </row>
    <row r="3" spans="1:16" ht="30" customHeight="1" x14ac:dyDescent="0.25">
      <c r="B3" s="10" t="s">
        <v>1</v>
      </c>
      <c r="C3" s="19" t="s">
        <v>5</v>
      </c>
      <c r="D3" s="10" t="s">
        <v>9</v>
      </c>
      <c r="E3" s="36" t="str">
        <f>IFERROR(VLOOKUP(SąskaitosGavėjoPavadinimas,KlientųSąrašas[],8,FALSE),"")</f>
        <v>432-555-0178</v>
      </c>
      <c r="F3" s="36"/>
      <c r="G3" s="10" t="s">
        <v>19</v>
      </c>
      <c r="H3" s="20">
        <v>34567</v>
      </c>
    </row>
    <row r="4" spans="1:16" ht="30" customHeight="1" x14ac:dyDescent="0.25">
      <c r="B4" s="35" t="s">
        <v>2</v>
      </c>
      <c r="C4" s="19" t="str">
        <f>IFERROR(VLOOKUP(SąskaitosGavėjoPavadinimas,KlientųSąrašas[],3,FALSE),"")</f>
        <v>Vyšnių g. 345</v>
      </c>
      <c r="D4" s="10" t="s">
        <v>10</v>
      </c>
      <c r="E4" s="36" t="str">
        <f>IFERROR(VLOOKUP(SąskaitosGavėjoPavadinimas,KlientųSąrašas[],10,FALSE),"")</f>
        <v>432-555-0187</v>
      </c>
      <c r="F4" s="36"/>
      <c r="G4" s="10" t="s">
        <v>20</v>
      </c>
      <c r="H4" s="21">
        <f ca="1">TODAY()</f>
        <v>43202</v>
      </c>
    </row>
    <row r="5" spans="1:16" ht="30" customHeight="1" x14ac:dyDescent="0.25">
      <c r="B5" s="35"/>
      <c r="C5" s="19" t="str">
        <f>IF(VLOOKUP(SąskaitosGavėjoPavadinimas,KlientųSąrašas[],4,FALSE)&lt;&gt;"",VLOOKUP(SąskaitosGavėjoPavadinimas,KlientųSąrašas[],4,FALSE),IF(VLOOKUP(SąskaitosGavėjoPavadinimas,KlientųSąrašas[],5,FALSE)&lt;&gt;"",CONCATENATE(VLOOKUP(SąskaitosGavėjoPavadinimas,KlientųSąrašas[],5,FALSE),", ",VLOOKUP(SąskaitosGavėjoPavadinimas,KlientųSąrašas[],6,FALSE)," ",VLOOKUP(SąskaitosGavėjoPavadinimas,KlientųSąrašas[],7,FALSE)),CONCATENATE(VLOOKUP(SąskaitosGavėjoPavadinimas,KlientųSąrašas[],6,FALSE)," ",VLOOKUP(SąskaitosGavėjoPavadinimas,KlientųSąrašas[],7,FALSE))))</f>
        <v>123 korpusas</v>
      </c>
      <c r="D5" s="10" t="s">
        <v>11</v>
      </c>
      <c r="E5" s="37" t="str">
        <f>IFERROR(VLOOKUP(SąskaitosGavėjoPavadinimas,KlientųSąrašas[],9,FALSE),"")</f>
        <v>danas@treyresearch.net</v>
      </c>
      <c r="F5" s="37"/>
      <c r="G5" s="10" t="s">
        <v>21</v>
      </c>
      <c r="H5" s="19" t="str">
        <f>IFERROR(VLOOKUP(SąskaitosGavėjoPavadinimas,KlientųSąrašas[],2,FALSE),"")</f>
        <v>Danas Barkus</v>
      </c>
    </row>
    <row r="6" spans="1:16" ht="30" customHeight="1" x14ac:dyDescent="0.25">
      <c r="B6" s="35"/>
      <c r="C6" s="19" t="str">
        <f>IF(VLOOKUP(SąskaitosGavėjoPavadinimas,KlientųSąrašas[],4,FALSE)="","",IF(VLOOKUP(SąskaitosGavėjoPavadinimas,KlientųSąrašas[],5,FALSE)&lt;&gt;"",CONCATENATE(VLOOKUP(SąskaitosGavėjoPavadinimas,KlientųSąrašas[],5,FALSE),", ",VLOOKUP(SąskaitosGavėjoPavadinimas,KlientųSąrašas[],6,FALSE)," ",VLOOKUP(SąskaitosGavėjoPavadinimas,KlientųSąrašas[],7,FALSE)),CONCATENATE(VLOOKUP(SąskaitosGavėjoPavadinimas,KlientųSąrašas[],6,FALSE)," ",VLOOKUP(SąskaitosGavėjoPavadinimas,KlientųSąrašas[],7,FALSE))))</f>
        <v>Vilnius, Lietuva 12345</v>
      </c>
      <c r="F6" s="3"/>
      <c r="G6" s="4"/>
    </row>
    <row r="7" spans="1:16" ht="30" customHeight="1" x14ac:dyDescent="0.25">
      <c r="B7" s="28" t="s">
        <v>3</v>
      </c>
      <c r="C7" s="25" t="s">
        <v>6</v>
      </c>
      <c r="D7" s="25" t="s">
        <v>12</v>
      </c>
      <c r="E7" s="24" t="s">
        <v>14</v>
      </c>
      <c r="F7" s="24" t="s">
        <v>16</v>
      </c>
      <c r="G7" s="24" t="s">
        <v>22</v>
      </c>
      <c r="H7" s="24" t="s">
        <v>28</v>
      </c>
    </row>
    <row r="8" spans="1:16" ht="30" customHeight="1" x14ac:dyDescent="0.25">
      <c r="B8" s="29">
        <f ca="1">TODAY()</f>
        <v>43202</v>
      </c>
      <c r="C8" s="25">
        <v>789807</v>
      </c>
      <c r="D8" s="25" t="s">
        <v>13</v>
      </c>
      <c r="E8" s="13">
        <v>4</v>
      </c>
      <c r="F8" s="14">
        <v>10</v>
      </c>
      <c r="G8" s="14">
        <v>2</v>
      </c>
      <c r="H8" s="12">
        <f>IF(AND(SąskaitosFaktūrosEilutės[[#This Row],[Kiekis]]&lt;&gt;"",SąskaitosFaktūrosEilutės[[#This Row],[Vieneto kaina]]&lt;&gt;""),(SąskaitosFaktūrosEilutės[[#This Row],[Kiekis]]*SąskaitosFaktūrosEilutės[[#This Row],[Vieneto kaina]])-SąskaitosFaktūrosEilutės[[#This Row],[Nuolaida]],"")</f>
        <v>38</v>
      </c>
      <c r="K8" s="18"/>
      <c r="L8" s="18"/>
      <c r="M8" s="18"/>
      <c r="N8" s="18"/>
      <c r="O8" s="18"/>
      <c r="P8" s="18"/>
    </row>
    <row r="9" spans="1:16" ht="30" customHeight="1" x14ac:dyDescent="0.25">
      <c r="B9" s="27"/>
      <c r="C9" s="25"/>
      <c r="D9" s="25"/>
      <c r="E9" s="13"/>
      <c r="F9" s="14"/>
      <c r="G9" s="14"/>
      <c r="H9" s="12" t="str">
        <f>IF(AND(SąskaitosFaktūrosEilutės[[#This Row],[Kiekis]]&lt;&gt;"",SąskaitosFaktūrosEilutės[[#This Row],[Vieneto kaina]]&lt;&gt;""),(SąskaitosFaktūrosEilutės[[#This Row],[Kiekis]]*SąskaitosFaktūrosEilutės[[#This Row],[Vieneto kaina]])-SąskaitosFaktūrosEilutės[[#This Row],[Nuolaida]],"")</f>
        <v/>
      </c>
    </row>
    <row r="10" spans="1:16" ht="30" customHeight="1" x14ac:dyDescent="0.25">
      <c r="B10" s="27"/>
      <c r="C10" s="25"/>
      <c r="D10" s="25"/>
      <c r="E10" s="13"/>
      <c r="F10" s="14"/>
      <c r="G10" s="14"/>
      <c r="H10" s="12" t="str">
        <f>IF(AND(SąskaitosFaktūrosEilutės[[#This Row],[Kiekis]]&lt;&gt;"",SąskaitosFaktūrosEilutės[[#This Row],[Vieneto kaina]]&lt;&gt;""),(SąskaitosFaktūrosEilutės[[#This Row],[Kiekis]]*SąskaitosFaktūrosEilutės[[#This Row],[Vieneto kaina]])-SąskaitosFaktūrosEilutės[[#This Row],[Nuolaida]],"")</f>
        <v/>
      </c>
    </row>
    <row r="11" spans="1:16" ht="30" customHeight="1" x14ac:dyDescent="0.25">
      <c r="B11" s="27"/>
      <c r="C11" s="25"/>
      <c r="D11" s="25"/>
      <c r="E11" s="13"/>
      <c r="F11" s="14"/>
      <c r="G11" s="14"/>
      <c r="H11" s="12" t="str">
        <f>IF(AND(SąskaitosFaktūrosEilutės[[#This Row],[Kiekis]]&lt;&gt;"",SąskaitosFaktūrosEilutės[[#This Row],[Vieneto kaina]]&lt;&gt;""),(SąskaitosFaktūrosEilutės[[#This Row],[Kiekis]]*SąskaitosFaktūrosEilutės[[#This Row],[Vieneto kaina]])-SąskaitosFaktūrosEilutės[[#This Row],[Nuolaida]],"")</f>
        <v/>
      </c>
    </row>
    <row r="12" spans="1:16" ht="30" customHeight="1" x14ac:dyDescent="0.25">
      <c r="B12" s="27"/>
      <c r="C12" s="25"/>
      <c r="D12" s="25"/>
      <c r="E12" s="13"/>
      <c r="F12" s="14"/>
      <c r="G12" s="14"/>
      <c r="H12" s="12" t="str">
        <f>IF(AND(SąskaitosFaktūrosEilutės[[#This Row],[Kiekis]]&lt;&gt;"",SąskaitosFaktūrosEilutės[[#This Row],[Vieneto kaina]]&lt;&gt;""),(SąskaitosFaktūrosEilutės[[#This Row],[Kiekis]]*SąskaitosFaktūrosEilutės[[#This Row],[Vieneto kaina]])-SąskaitosFaktūrosEilutės[[#This Row],[Nuolaida]],"")</f>
        <v/>
      </c>
    </row>
    <row r="13" spans="1:16" ht="30" customHeight="1" x14ac:dyDescent="0.25">
      <c r="B13" s="6"/>
      <c r="C13" s="6"/>
      <c r="D13" s="6"/>
      <c r="E13" s="6"/>
      <c r="F13" s="6"/>
      <c r="G13" s="11" t="s">
        <v>23</v>
      </c>
      <c r="H13" s="23">
        <f>SUM(SąskaitosFaktūrosEilutės[Iš viso])</f>
        <v>38</v>
      </c>
    </row>
    <row r="14" spans="1:16" ht="30" customHeight="1" x14ac:dyDescent="0.25">
      <c r="B14" s="6"/>
      <c r="C14" s="6"/>
      <c r="D14" s="6"/>
      <c r="E14" s="6"/>
      <c r="F14" s="6"/>
      <c r="G14" s="11" t="s">
        <v>24</v>
      </c>
      <c r="H14" s="22">
        <v>8.8999999999999996E-2</v>
      </c>
    </row>
    <row r="15" spans="1:16" ht="30" customHeight="1" x14ac:dyDescent="0.25">
      <c r="B15" s="6"/>
      <c r="C15" s="6"/>
      <c r="D15" s="6"/>
      <c r="E15" s="6"/>
      <c r="F15" s="6"/>
      <c r="G15" s="11" t="s">
        <v>25</v>
      </c>
      <c r="H15" s="23">
        <f>TarpinėSuma*PVMtarifas</f>
        <v>3.3819999999999997</v>
      </c>
    </row>
    <row r="16" spans="1:16" ht="30" customHeight="1" x14ac:dyDescent="0.25">
      <c r="B16" s="6"/>
      <c r="C16" s="6"/>
      <c r="D16" s="6"/>
      <c r="E16" s="6"/>
      <c r="F16" s="6"/>
      <c r="G16" s="11" t="s">
        <v>26</v>
      </c>
      <c r="H16" s="23">
        <v>5</v>
      </c>
    </row>
    <row r="17" spans="2:8" ht="30" customHeight="1" x14ac:dyDescent="0.25">
      <c r="B17" s="31" t="str">
        <f>"VISŲ MOKĖJIMŲ GAVĖJAS YRA "&amp;UPPER(ĮmonėsPavadinimas)&amp;"."</f>
        <v>VISŲ MOKĖJIMŲ GAVĖJAS YRA TAILSPIN TOYS.</v>
      </c>
      <c r="C17" s="31"/>
      <c r="D17" s="31"/>
      <c r="E17" s="31"/>
      <c r="F17" s="31"/>
      <c r="G17" s="11" t="s">
        <v>27</v>
      </c>
      <c r="H17" s="23">
        <v>0</v>
      </c>
    </row>
    <row r="18" spans="2:8" ht="30" customHeight="1" x14ac:dyDescent="0.25">
      <c r="B18" s="31" t="s">
        <v>4</v>
      </c>
      <c r="C18" s="31"/>
      <c r="D18" s="31"/>
      <c r="E18" s="31"/>
      <c r="F18" s="31"/>
      <c r="G18" s="11" t="s">
        <v>28</v>
      </c>
      <c r="H18" s="23">
        <f>TarpinėSuma+PardavimoMokestis+Pristatymas-Avansas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1" priority="1">
      <formula>$E$5&lt;&gt;""</formula>
    </cfRule>
  </conditionalFormatting>
  <dataValidations xWindow="956" yWindow="463" count="50">
    <dataValidation type="list" allowBlank="1" showInputMessage="1" prompt="Šiame langelyje pasirinkite kliento vardą ir pavardę. Paspauskite ALT + RODYKLĖ ŽEMYN ir atidarykite išplečiamąjį sąrašą, tada ENTER, kad pasirinktumėte. Įtraukite daugiau klientų į darbalapį Klientai, kad išplėstumėte pasirinkimo sąrašą" sqref="C3" xr:uid="{00000000-0002-0000-0000-000000000000}">
      <formula1>KlientųPaieška</formula1>
    </dataValidation>
    <dataValidation allowBlank="1" showInputMessage="1" showErrorMessage="1" prompt="Šiame langelyje įveskite sąskaitą faktūrą išrašančios įmonės adresą" sqref="D1" xr:uid="{00000000-0002-0000-0000-000001000000}"/>
    <dataValidation allowBlank="1" showInputMessage="1" showErrorMessage="1" prompt="Šiame langelyje įveskite miestą, valstybę ir pašto indeksą" sqref="D2" xr:uid="{00000000-0002-0000-0000-000002000000}"/>
    <dataValidation allowBlank="1" showInputMessage="1" showErrorMessage="1" prompt="Šiame langelyje įveskite sąskaitą faktūrą išrašančios įmonės telefono numerį" sqref="F1" xr:uid="{00000000-0002-0000-0000-000003000000}"/>
    <dataValidation allowBlank="1" showInputMessage="1" showErrorMessage="1" prompt="Šiame langelyje įveskite sąskaitą faktūrą išrašančios įmonės fakso numerį" sqref="F2" xr:uid="{00000000-0002-0000-0000-000004000000}"/>
    <dataValidation allowBlank="1" showInputMessage="1" showErrorMessage="1" prompt="Šiame langelyje įveskite sąskaitą faktūrą išrašančios įmonės el. pašto adresą" sqref="G1" xr:uid="{00000000-0002-0000-0000-000005000000}"/>
    <dataValidation allowBlank="1" showInputMessage="1" showErrorMessage="1" prompt="Šiame langelyje įveskite sąskaitą faktūrą išrašančios įmonės svetainę" sqref="G2:H2" xr:uid="{00000000-0002-0000-0000-000006000000}"/>
    <dataValidation allowBlank="1" showInputMessage="1" showErrorMessage="1" prompt="Sąskaitos gavėjo informacija automatiškai atnaujinama eilutėse 3–6 pagal pasirinkimą, atliktą langelyje dešinėje. Langeliuose H3 ir H4 įveskite sąskaitos faktūros numerį ir sąskaitos faktūros datą" sqref="B3" xr:uid="{00000000-0002-0000-0000-000007000000}"/>
    <dataValidation allowBlank="1" showInputMessage="1" showErrorMessage="1" prompt="Kliento telefono numeris automatiškai atnaujinamas langelyje dešinėje pusėje" sqref="D3" xr:uid="{00000000-0002-0000-0000-000008000000}"/>
    <dataValidation allowBlank="1" showInputMessage="1" showErrorMessage="1" prompt="Kliento telefono numeris automatiškai atnaujinamas šiame langelyje " sqref="E3" xr:uid="{00000000-0002-0000-0000-000009000000}"/>
    <dataValidation allowBlank="1" showInputMessage="1" showErrorMessage="1" prompt="Kliento fakso numeris automatiškai atnaujinamas langelyje dešinėje pusėje" sqref="D4" xr:uid="{00000000-0002-0000-0000-00000A000000}"/>
    <dataValidation allowBlank="1" showInputMessage="1" showErrorMessage="1" prompt="Kliento fakso numeris automatiškai atnaujinamas šiame langelyje" sqref="E4" xr:uid="{00000000-0002-0000-0000-00000B000000}"/>
    <dataValidation allowBlank="1" showInputMessage="1" showErrorMessage="1" prompt="Kliento el. pašto adresas automatiškai atnaujinamas langelyje dešinėje pusėje" sqref="D5" xr:uid="{00000000-0002-0000-0000-00000C000000}"/>
    <dataValidation allowBlank="1" showInputMessage="1" showErrorMessage="1" prompt="Įveskite sąskaitos faktūros numerį langelyje dešinėje" sqref="G3" xr:uid="{00000000-0002-0000-0000-00000D000000}"/>
    <dataValidation allowBlank="1" showInputMessage="1" showErrorMessage="1" prompt="Šiame langelyje įveskite sąskaitos faktūros numerį" sqref="H3" xr:uid="{00000000-0002-0000-0000-00000E000000}"/>
    <dataValidation allowBlank="1" showInputMessage="1" showErrorMessage="1" prompt="Įveskite sąskaitos faktūros datą langelyje dešinėje" sqref="G4" xr:uid="{00000000-0002-0000-0000-00000F000000}"/>
    <dataValidation allowBlank="1" showInputMessage="1" showErrorMessage="1" prompt="Šiame langelyje įveskite sąskaitos faktūros datą" sqref="H4" xr:uid="{00000000-0002-0000-0000-000010000000}"/>
    <dataValidation allowBlank="1" showInputMessage="1" showErrorMessage="1" prompt="Kliento kontaktinio asmens vardas automatiškai atnaujinamas langelyje dešinėje pusėje " sqref="G5" xr:uid="{00000000-0002-0000-0000-000011000000}"/>
    <dataValidation allowBlank="1" showInputMessage="1" showErrorMessage="1" prompt="Kliento kontaktinio asmens vardas automatiškai atnaujinamas šiame langelyje" sqref="H5" xr:uid="{00000000-0002-0000-0000-000012000000}"/>
    <dataValidation allowBlank="1" showInputMessage="1" showErrorMessage="1" prompt="Šiame stulpelyje po šia antrašte įveskite datą" sqref="B7" xr:uid="{00000000-0002-0000-0000-000013000000}"/>
    <dataValidation allowBlank="1" showInputMessage="1" showErrorMessage="1" prompt="Šiame stulpelyje po šia antrašte įveskite prekės numerį" sqref="C7" xr:uid="{00000000-0002-0000-0000-000014000000}"/>
    <dataValidation allowBlank="1" showInputMessage="1" showErrorMessage="1" prompt="Šiame stulpelyje po šia antrašte įveskite aprašą" sqref="D7" xr:uid="{00000000-0002-0000-0000-000015000000}"/>
    <dataValidation allowBlank="1" showInputMessage="1" showErrorMessage="1" prompt="Šiame stulpelyje po antrašte įveskite kiekį" sqref="E7" xr:uid="{00000000-0002-0000-0000-000016000000}"/>
    <dataValidation allowBlank="1" showInputMessage="1" showErrorMessage="1" prompt="Šiame stulpelyje po šia antrašte įveskite vieneto kainą" sqref="F7" xr:uid="{00000000-0002-0000-0000-000017000000}"/>
    <dataValidation allowBlank="1" showInputMessage="1" showErrorMessage="1" prompt="Šiame stulpelyje po šia antrašte įveskite nuolaidą" sqref="G7" xr:uid="{00000000-0002-0000-0000-000018000000}"/>
    <dataValidation allowBlank="1" showInputMessage="1" showErrorMessage="1" prompt="Stulpelyje po šia antrašte automatiškai skaičiuojama suma" sqref="H7" xr:uid="{00000000-0002-0000-0000-000019000000}"/>
    <dataValidation allowBlank="1" showInputMessage="1" showErrorMessage="1" prompt="Sąskaitos faktūros tarpinė suma automatiškai apskaičiuojama langelyje dešinėje" sqref="G13" xr:uid="{00000000-0002-0000-0000-00001A000000}"/>
    <dataValidation allowBlank="1" showInputMessage="1" showErrorMessage="1" prompt="Sąskaitos faktūros tarpinė suma automatiškai apskaičiuojama šiame langelyje" sqref="H13" xr:uid="{00000000-0002-0000-0000-00001B000000}"/>
    <dataValidation allowBlank="1" showInputMessage="1" showErrorMessage="1" prompt="Įveskite mokesčio tarifą langelyje dešinėje" sqref="G14" xr:uid="{00000000-0002-0000-0000-00001C000000}"/>
    <dataValidation allowBlank="1" showInputMessage="1" showErrorMessage="1" prompt="Šiame langelyje įveskite mokesčio tarifą" sqref="H14" xr:uid="{00000000-0002-0000-0000-00001D000000}"/>
    <dataValidation allowBlank="1" showInputMessage="1" showErrorMessage="1" prompt="Pardavimo mokestis automatiškai apskaičiuojamas langelyje dešinėje" sqref="G15" xr:uid="{00000000-0002-0000-0000-00001E000000}"/>
    <dataValidation allowBlank="1" showInputMessage="1" showErrorMessage="1" prompt="Šiame langelyje automatiškai apskaičiuojamas pardavimo mokestis" sqref="H15" xr:uid="{00000000-0002-0000-0000-00001F000000}"/>
    <dataValidation allowBlank="1" showInputMessage="1" showErrorMessage="1" prompt="Langelyje dešinėje įveskite siuntimo sumą" sqref="G16" xr:uid="{00000000-0002-0000-0000-000020000000}"/>
    <dataValidation allowBlank="1" showInputMessage="1" showErrorMessage="1" prompt="Šiame langelyje įveskite pristatymo sumą" sqref="H16" xr:uid="{00000000-0002-0000-0000-000021000000}"/>
    <dataValidation allowBlank="1" showInputMessage="1" showErrorMessage="1" prompt="Langelyje dešinėje įveskite gauto avanso sumą" sqref="G17" xr:uid="{00000000-0002-0000-0000-000022000000}"/>
    <dataValidation allowBlank="1" showInputMessage="1" showErrorMessage="1" prompt="Šiame dešinėje įveskite gauto avanso sumą" sqref="H17" xr:uid="{00000000-0002-0000-0000-000023000000}"/>
    <dataValidation allowBlank="1" showInputMessage="1" showErrorMessage="1" prompt="Bendroji suma automatiškai apskaičiuojama langelyje dešinėje" sqref="G18" xr:uid="{00000000-0002-0000-0000-000024000000}"/>
    <dataValidation allowBlank="1" showInputMessage="1" showErrorMessage="1" prompt="Bendroji suma automatiškai apskaičiuojama šiame langelyje" sqref="H18" xr:uid="{00000000-0002-0000-0000-000025000000}"/>
    <dataValidation allowBlank="1" showInputMessage="1" showErrorMessage="1" prompt="Įmonės pavadinimas automatiškai pridedamas šiame langelyje" sqref="B17:F17" xr:uid="{00000000-0002-0000-0000-000026000000}"/>
    <dataValidation allowBlank="1" showInputMessage="1" showErrorMessage="1" prompt="Šiame langelyje įveskite skaičių dienų, per kurias turi būti sumokėta, ir palūkanų mokesčio procentą. Numatytajame šablone pateikiami pavyzdiniai duomenys" sqref="B18:F18" xr:uid="{00000000-0002-0000-0000-000027000000}"/>
    <dataValidation allowBlank="1" showInputMessage="1" showErrorMessage="1" prompt="Kliento adresas automatiškai atnaujinamas šiame langelyje" sqref="C4" xr:uid="{00000000-0002-0000-0000-000028000000}"/>
    <dataValidation allowBlank="1" showInputMessage="1" showErrorMessage="1" prompt="Kliento 2 adresas automatiškai atnaujinamas šiame langelyje" sqref="C5" xr:uid="{00000000-0002-0000-0000-000029000000}"/>
    <dataValidation allowBlank="1" showInputMessage="1" showErrorMessage="1" prompt="Kliento miestas ir pašto indeksas automatiškai atnaujinami šiame langelyje" sqref="C6" xr:uid="{00000000-0002-0000-0000-00002A000000}"/>
    <dataValidation allowBlank="1" showInputMessage="1" showErrorMessage="1" prompt="Kliento el. pašto adresas automatiškai atnaujinamas šiame langelyje" sqref="E5" xr:uid="{00000000-0002-0000-0000-00002B000000}"/>
    <dataValidation allowBlank="1" showInputMessage="1" showErrorMessage="1" prompt="Šioje darbaknygėje sukurkite prekybos sąskaitą faktūrą. Šiame darbalapyje įveskite įmonės informaciją, o darbalapyje Klientai įveskite klientų informaciją. Pasirinkite langelį J1, jei norite pereiti į darbalapį Klientai" sqref="A1" xr:uid="{00000000-0002-0000-0000-00002C000000}"/>
    <dataValidation allowBlank="1" showInputMessage="1" showErrorMessage="1" prompt="Langelyje dešinėje įveskite sąskaitą faktūrą išrašančios įmonės telefono numerį" sqref="E1" xr:uid="{00000000-0002-0000-0000-00002D000000}"/>
    <dataValidation allowBlank="1" showInputMessage="1" showErrorMessage="1" prompt="Langelyje dešinėje įveskite sąskaitą faktūrą išrašančios įmonės fakso numerį" sqref="E2" xr:uid="{00000000-0002-0000-0000-00002E000000}"/>
    <dataValidation allowBlank="1" showInputMessage="1" showErrorMessage="1" prompt="Kliento adresas automatiškai atnaujinamas langeliuose C3:C6" sqref="B4:B6" xr:uid="{00000000-0002-0000-0000-00002F000000}"/>
    <dataValidation allowBlank="1" showInputMessage="1" showErrorMessage="1" prompt="Šiame langelyje įveskite sąskaitą išrašančios įmonės pavadinimą Langeliuose D1–G2 įveskite sąskaitą išrašančios įmonės informaciją, langeliuose B3–H5 – sąskaitos išrašymo informaciją. Lentelėje įveskite sąskaitos informaciją pradėdami langeliu B7" sqref="B1:C2" xr:uid="{00000000-0002-0000-0000-000030000000}"/>
    <dataValidation allowBlank="1" showInputMessage="1" showErrorMessage="1" prompt="Darbalapio Klientai naršymo saitas Šis langelis nebus spausdinamas" sqref="J1" xr:uid="{00000000-0002-0000-0000-000031000000}"/>
  </dataValidations>
  <hyperlinks>
    <hyperlink ref="G1" r:id="rId1" xr:uid="{00000000-0004-0000-0000-000000000000}"/>
    <hyperlink ref="G2" r:id="rId2" xr:uid="{00000000-0004-0000-0000-000001000000}"/>
    <hyperlink ref="G2:H2" r:id="rId3" tooltip="Pasirinkite peržiūrėti šią svetainę" display="https://www.microsoft.com/lt-lt/" xr:uid="{00000000-0004-0000-0000-000002000000}"/>
    <hyperlink ref="J1" location="Klientai!A1" tooltip="Pasirinkite, jei norite pereiti į darbalapį Klientai" display="Klientai" xr:uid="{00000000-0004-0000-0000-000003000000}"/>
    <hyperlink ref="G1:H1" r:id="rId4" display="klientai@tailspintoys.com" xr:uid="{3DCC9D1A-4841-4D56-83F9-48EF878D6147}"/>
  </hyperlinks>
  <printOptions horizontalCentered="1"/>
  <pageMargins left="0.25" right="0.25" top="0.75" bottom="0.75" header="0.3" footer="0.3"/>
  <pageSetup paperSize="9" fitToHeight="0" orientation="portrait" horizontalDpi="300" verticalDpi="300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6" width="23" customWidth="1"/>
    <col min="7" max="7" width="16.28515625" customWidth="1"/>
    <col min="8" max="8" width="16.42578125" bestFit="1" customWidth="1"/>
    <col min="9" max="9" width="13.28515625" customWidth="1"/>
    <col min="10" max="10" width="23.5703125" customWidth="1"/>
    <col min="11" max="11" width="22.7109375" customWidth="1"/>
    <col min="12" max="12" width="2.7109375" customWidth="1"/>
    <col min="13" max="13" width="28" customWidth="1"/>
  </cols>
  <sheetData>
    <row r="1" spans="1:13" ht="42" customHeight="1" x14ac:dyDescent="0.25">
      <c r="A1" s="6"/>
      <c r="B1" s="8" t="s">
        <v>29</v>
      </c>
      <c r="C1" s="6"/>
      <c r="D1" s="6"/>
      <c r="E1" s="6"/>
      <c r="F1" s="6"/>
      <c r="G1" s="6"/>
      <c r="H1" s="6"/>
      <c r="I1" s="6"/>
      <c r="J1" s="6"/>
      <c r="K1" s="6"/>
      <c r="M1" s="41" t="s">
        <v>56</v>
      </c>
    </row>
    <row r="2" spans="1:13" ht="30" customHeight="1" x14ac:dyDescent="0.25">
      <c r="A2" s="6"/>
      <c r="B2" s="6" t="s">
        <v>30</v>
      </c>
      <c r="C2" s="6" t="s">
        <v>32</v>
      </c>
      <c r="D2" s="6" t="s">
        <v>35</v>
      </c>
      <c r="E2" s="6" t="s">
        <v>38</v>
      </c>
      <c r="F2" s="6" t="s">
        <v>40</v>
      </c>
      <c r="G2" s="6" t="s">
        <v>43</v>
      </c>
      <c r="H2" s="6" t="s">
        <v>45</v>
      </c>
      <c r="I2" s="6" t="s">
        <v>47</v>
      </c>
      <c r="J2" s="6" t="s">
        <v>50</v>
      </c>
      <c r="K2" s="6" t="s">
        <v>53</v>
      </c>
    </row>
    <row r="3" spans="1:13" ht="30" customHeight="1" x14ac:dyDescent="0.25">
      <c r="A3" s="6"/>
      <c r="B3" s="2" t="s">
        <v>5</v>
      </c>
      <c r="C3" s="2" t="s">
        <v>33</v>
      </c>
      <c r="D3" s="2" t="s">
        <v>36</v>
      </c>
      <c r="E3" s="2" t="s">
        <v>39</v>
      </c>
      <c r="F3" s="2" t="s">
        <v>41</v>
      </c>
      <c r="G3" s="2" t="s">
        <v>44</v>
      </c>
      <c r="H3" s="15">
        <v>12345</v>
      </c>
      <c r="I3" s="30" t="s">
        <v>48</v>
      </c>
      <c r="J3" s="5" t="s">
        <v>51</v>
      </c>
      <c r="K3" s="30" t="s">
        <v>54</v>
      </c>
    </row>
    <row r="4" spans="1:13" ht="30" customHeight="1" x14ac:dyDescent="0.25">
      <c r="A4" s="6"/>
      <c r="B4" s="2" t="s">
        <v>31</v>
      </c>
      <c r="C4" s="2" t="s">
        <v>34</v>
      </c>
      <c r="D4" s="2" t="s">
        <v>37</v>
      </c>
      <c r="E4" s="2"/>
      <c r="F4" s="2" t="s">
        <v>42</v>
      </c>
      <c r="G4" s="2" t="s">
        <v>44</v>
      </c>
      <c r="H4" s="15" t="s">
        <v>46</v>
      </c>
      <c r="I4" s="30" t="s">
        <v>49</v>
      </c>
      <c r="J4" s="5" t="s">
        <v>52</v>
      </c>
      <c r="K4" s="30" t="s">
        <v>55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Šiame darbalapyje įveskite klientų informaciją. Įvesta klientų informacija naudojama prekybos sąskaitos faktūros darbalapyje. Pasirinkite langelį M1, kad pereitumėte į prekybos sąskaitos faktūros darbalapį" sqref="A1" xr:uid="{00000000-0002-0000-0100-000000000000}"/>
    <dataValidation allowBlank="1" showInputMessage="1" showErrorMessage="1" prompt="Šiame langelyje rodomas šio darbalapio pavadinimas" sqref="B1" xr:uid="{00000000-0002-0000-0100-000001000000}"/>
    <dataValidation allowBlank="1" showInputMessage="1" showErrorMessage="1" prompt="Šiame stulpelyje po šia antrašte įveskite įmonės pavadinimą. Naudokite antraštės filtrus, kad rastumėte konkrečius įrašus" sqref="B2" xr:uid="{00000000-0002-0000-0100-000002000000}"/>
    <dataValidation allowBlank="1" showInputMessage="1" showErrorMessage="1" prompt="Šiame stulpelyje po šia antrašte įveskite kontakto vardą" sqref="C2" xr:uid="{00000000-0002-0000-0100-000003000000}"/>
    <dataValidation allowBlank="1" showInputMessage="1" showErrorMessage="1" prompt="Šiame stulpelyje po šia antrašte įveskite adresą" sqref="D2" xr:uid="{00000000-0002-0000-0100-000004000000}"/>
    <dataValidation allowBlank="1" showInputMessage="1" showErrorMessage="1" prompt="Šiame stulpelyje po šia antrašte įveskite 2 adresą" sqref="E2" xr:uid="{00000000-0002-0000-0100-000005000000}"/>
    <dataValidation allowBlank="1" showInputMessage="1" showErrorMessage="1" prompt="Šiame stulpelyje po šia antrašte įveskite miestą" sqref="F2" xr:uid="{00000000-0002-0000-0100-000006000000}"/>
    <dataValidation allowBlank="1" showInputMessage="1" showErrorMessage="1" prompt="Šiame stulpelyje po šia antrašte įveskite valstybę" sqref="G2" xr:uid="{00000000-0002-0000-0100-000007000000}"/>
    <dataValidation allowBlank="1" showInputMessage="1" showErrorMessage="1" prompt="Šiame stulpelyje po šia antrašte įveskite pašto indeksą" sqref="H2" xr:uid="{00000000-0002-0000-0100-000008000000}"/>
    <dataValidation allowBlank="1" showInputMessage="1" showErrorMessage="1" prompt="Šiame stulpelyje po šia antrašte įveskite telefono numerį" sqref="I2" xr:uid="{00000000-0002-0000-0100-000009000000}"/>
    <dataValidation allowBlank="1" showInputMessage="1" showErrorMessage="1" prompt="Šiame stulpelyje po šia antrašte įveskite el. pašto adresą" sqref="J2" xr:uid="{00000000-0002-0000-0100-00000A000000}"/>
    <dataValidation allowBlank="1" showInputMessage="1" showErrorMessage="1" prompt="Šiame stulpelyje po šia antrašte įveskite fakso numerį" sqref="K2" xr:uid="{00000000-0002-0000-0100-00000B000000}"/>
    <dataValidation allowBlank="1" showInputMessage="1" showErrorMessage="1" prompt="Naršymo saitas su prekybos sąskaitos faktūros darbalapiu. Šis langelis nebus spausdinamas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Prekybos sąskaita faktūra'!A1" tooltip="Pasirinkite, kad pereitumėte į prekybos sąskaitos faktūros darbalapį" display="Prekybos sąskaita faktūra" xr:uid="{00000000-0004-0000-0100-000002000000}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18</vt:i4>
      </vt:variant>
    </vt:vector>
  </HeadingPairs>
  <TitlesOfParts>
    <vt:vector size="20" baseType="lpstr">
      <vt:lpstr>Prekybos sąskaita faktūra</vt:lpstr>
      <vt:lpstr>Klientai</vt:lpstr>
      <vt:lpstr>Avansas</vt:lpstr>
      <vt:lpstr>EilutėsAntraštėsRegionas1..C6</vt:lpstr>
      <vt:lpstr>EilutėsAntraštėsRegionas2..E5</vt:lpstr>
      <vt:lpstr>EilutėsAntraštėsRegionas3..H5</vt:lpstr>
      <vt:lpstr>EilutėsAntraštėsRegionas4..H20</vt:lpstr>
      <vt:lpstr>ĮmonėsPavadinimas</vt:lpstr>
      <vt:lpstr>KlientųPaieška</vt:lpstr>
      <vt:lpstr>PardavimoMokestis</vt:lpstr>
      <vt:lpstr>Klientai!Print_Area</vt:lpstr>
      <vt:lpstr>'Prekybos sąskaita faktūra'!Print_Area</vt:lpstr>
      <vt:lpstr>Klientai!Print_Titles</vt:lpstr>
      <vt:lpstr>'Prekybos sąskaita faktūra'!Print_Titles</vt:lpstr>
      <vt:lpstr>Pristatymas</vt:lpstr>
      <vt:lpstr>PVMtarifas</vt:lpstr>
      <vt:lpstr>SąskaitosGavėjoPavadinimas</vt:lpstr>
      <vt:lpstr>StulpelioPavadinimas1</vt:lpstr>
      <vt:lpstr>TarpinėSuma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2017-04-21T05:17:51Z</dcterms:created>
  <dcterms:modified xsi:type="dcterms:W3CDTF">2018-04-12T07:05:31Z</dcterms:modified>
</cp:coreProperties>
</file>