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10.20.1.30\Phases6\PubMed\Accounts\Microsoft\OfficeUA_FY14_Template\O16_template\20180410_Accessible_Templates_WAC_B4\04_PreDTP_Done\lt-LT\"/>
    </mc:Choice>
  </mc:AlternateContent>
  <xr:revisionPtr revIDLastSave="0" documentId="12_ncr:500000_{957D0104-2673-4303-964B-E2657482F6CD}" xr6:coauthVersionLast="32" xr6:coauthVersionMax="32" xr10:uidLastSave="{00000000-0000-0000-0000-000000000000}"/>
  <bookViews>
    <workbookView xWindow="0" yWindow="0" windowWidth="28500" windowHeight="12435" xr2:uid="{00000000-000D-0000-FFFF-FFFF00000000}"/>
  </bookViews>
  <sheets>
    <sheet name="Užduočių tvarkaraštis" sheetId="1" r:id="rId1"/>
    <sheet name="Užduočių informacija" sheetId="3" r:id="rId2"/>
  </sheets>
  <definedNames>
    <definedName name="DatosPatikra">'Užduočių tvarkaraštis'!$C$3*IF('Užduočių tvarkaraštis'!$D$3="SAV.",7,IF('Užduočių tvarkaraštis'!$D$3="D.",1,30))</definedName>
    <definedName name="DuomenųFiltras_Atlikimo_eiga">#N/A</definedName>
    <definedName name="DuomenųFiltras_Kursas">#N/A</definedName>
    <definedName name="DuomenųFiltras_Pradžia">#N/A</definedName>
    <definedName name="DuomenųFiltras_Terminas">#N/A</definedName>
    <definedName name="DuomenųFiltras_Užduotis">#N/A</definedName>
    <definedName name="ParyškinimoTaisyklė">IF('Užduočių tvarkaraštis'!$D$3="BE PARYŠKINIMO",FALSE,TRUE)</definedName>
    <definedName name="_xlnm.Print_Area" localSheetId="1">'Užduočių informacija'!$A:$H</definedName>
    <definedName name="_xlnm.Print_Titles" localSheetId="1">'Užduočių informacija'!$3:$3</definedName>
    <definedName name="_xlnm.Print_Titles" localSheetId="0">'Užduočių tvarkaraštis'!$5:$5</definedName>
  </definedNames>
  <calcPr calcId="162913"/>
  <pivotCaches>
    <pivotCache cacheId="1"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<sst xmlns="http://schemas.openxmlformats.org/spreadsheetml/2006/main" count="87" uniqueCount="41">
  <si>
    <t>UŽDUOČIŲ TVARKARAŠTIS</t>
  </si>
  <si>
    <t xml:space="preserve">PARYŠKINTI UŽDUOTIS, KURIAS REIKIA ATLIKTI PER: </t>
  </si>
  <si>
    <t>Užduotis</t>
  </si>
  <si>
    <t>1 projektas</t>
  </si>
  <si>
    <t>2 projektas</t>
  </si>
  <si>
    <t>3 projektas</t>
  </si>
  <si>
    <t>4 projektas</t>
  </si>
  <si>
    <t>5 projektas</t>
  </si>
  <si>
    <t>6 projektas</t>
  </si>
  <si>
    <t>7 projektas</t>
  </si>
  <si>
    <t>8 projektas</t>
  </si>
  <si>
    <t>9 projektas</t>
  </si>
  <si>
    <t>10 projektas</t>
  </si>
  <si>
    <t>11 projektas</t>
  </si>
  <si>
    <t>12 projektas</t>
  </si>
  <si>
    <t>Kursas</t>
  </si>
  <si>
    <t>1 paramedicina</t>
  </si>
  <si>
    <t>2 paramedicina</t>
  </si>
  <si>
    <t>3 paramedicina</t>
  </si>
  <si>
    <t>UŽDUOČIŲ INFORMACIJA &gt;</t>
  </si>
  <si>
    <t>ATLIKIMO SPALVŲ JUOSTOS LEGENDA</t>
  </si>
  <si>
    <t>Dėstytojas</t>
  </si>
  <si>
    <t>1 dėstytojas</t>
  </si>
  <si>
    <t>2 dėstytojas</t>
  </si>
  <si>
    <t>3 dėstytojas</t>
  </si>
  <si>
    <t>4 dėstytojas</t>
  </si>
  <si>
    <t>Pradžia</t>
  </si>
  <si>
    <t>&gt; = 0 %</t>
  </si>
  <si>
    <t>Terminas</t>
  </si>
  <si>
    <t>&lt; 40% = &gt;</t>
  </si>
  <si>
    <t>Atlikimo eiga</t>
  </si>
  <si>
    <t>Procentai</t>
  </si>
  <si>
    <t>UŽDUOČIŲ INFORMACIJA</t>
  </si>
  <si>
    <t xml:space="preserve">Norėdami naujinti šiuos duomenis, pasirinkite langelį „PivotTable“ pradėdami nuo B3, eikite į skirtuką Analizė ir pasirinkite Naujinti. Duomenų filtrai išlaidoms filtruoti pagal Užduotis, Pradžios datą, Kursą, Terminą ir eigos procentinę dalį yra langeliuose I3, K3, M3, I13 ir K13.
</t>
  </si>
  <si>
    <t>Duomenų filtras, skirtas lentelės duomenims filtruoti, atsižvelgiant į Užduoti, yra šiame langelyje.</t>
  </si>
  <si>
    <t>Duomenų filtras, skirtas lentelės duomenims filtruoti, atsižvelgiant į Terminą, yra šiame langelyje.</t>
  </si>
  <si>
    <t>Duomenų filtras, skirtas lentelės duomenims filtruoti, atsižvelgiant į Pradžios datą, yra šiame langelyje.</t>
  </si>
  <si>
    <t>Duomenų filtras, skirtas lentelės duomenims filtruoti, atsižvelgiant į Eigos procentinę dalį, yra šiame langelyje.</t>
  </si>
  <si>
    <t>&lt; UŽDUOČIŲ TVARKARAŠTIS</t>
  </si>
  <si>
    <t>Duomenų filtras, skirtas lentelės duomenims filtruoti, atsižvelgiant į Kursą, yra šiame langelyje.</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</si>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</sst>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5">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9" fontId="0" fillId="0" borderId="0" xfId="1" applyFont="1" applyAlignment="1">
      <alignment horizontal="left" vertical="center"/>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10" fillId="0" borderId="0" xfId="11" applyAlignment="1">
      <alignment horizontal="left" vertical="top" wrapText="1"/>
    </xf>
  </cellXfs>
  <cellStyles count="16">
    <cellStyle name="1 antraštė" xfId="10" builtinId="16" customBuiltin="1"/>
    <cellStyle name="40% – paryškinimas 2" xfId="12" builtinId="35"/>
    <cellStyle name="40% – paryškinimas 4" xfId="14" builtinId="43"/>
    <cellStyle name="Aiškinamasis tekstas" xfId="11" builtinId="53" customBuiltin="1"/>
    <cellStyle name="Aplankytas hipersaitas" xfId="5" builtinId="9" customBuiltin="1"/>
    <cellStyle name="Data" xfId="15" xr:uid="{00000000-0005-0000-0000-000008000000}"/>
    <cellStyle name="Hipersaitas" xfId="4" builtinId="8" customBuiltin="1"/>
    <cellStyle name="Įprastas" xfId="0" builtinId="0" customBuiltin="1"/>
    <cellStyle name="Kablelis" xfId="6" builtinId="3" customBuiltin="1"/>
    <cellStyle name="Kablelis [0]" xfId="7" builtinId="6" customBuiltin="1"/>
    <cellStyle name="Paryškinimas 3" xfId="13" builtinId="37" customBuiltin="1"/>
    <cellStyle name="Pavadinimas" xfId="2" builtinId="15" customBuiltin="1"/>
    <cellStyle name="Procentai" xfId="1" builtinId="5"/>
    <cellStyle name="Tikrinimo langelis" xfId="3" builtinId="23" customBuiltin="1"/>
    <cellStyle name="Valiuta" xfId="8" builtinId="4" customBuiltin="1"/>
    <cellStyle name="Valiuta [0]" xfId="9" builtinId="7" customBuiltin="1"/>
  </cellStyles>
  <dxfs count="182">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numFmt numFmtId="19" formatCode="yyyy/mm/dd"/>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ont>
        <b val="0"/>
        <i val="0"/>
        <sz val="11"/>
        <color theme="0"/>
        <name val="Calibri"/>
        <family val="2"/>
        <charset val="186"/>
        <scheme val="major"/>
      </font>
      <fill>
        <patternFill>
          <bgColor theme="1" tint="0.24994659260841701"/>
        </patternFill>
      </fill>
    </dxf>
    <dxf>
      <font>
        <b val="0"/>
        <i val="0"/>
        <sz val="11"/>
        <color theme="0"/>
      </font>
      <fill>
        <patternFill>
          <bgColor theme="0"/>
        </patternFill>
      </fill>
    </dxf>
  </dxfs>
  <tableStyles count="4" defaultTableStyle="TableStyleMedium2" defaultPivotStyle="PivotStyleLight16">
    <tableStyle name="Assignment detail Slicer" pivot="0" table="0" count="10" xr9:uid="{EE49EEFB-2062-4659-A209-FD27DB78D924}">
      <tableStyleElement type="wholeTable" dxfId="181"/>
      <tableStyleElement type="headerRow" dxfId="180"/>
    </tableStyle>
    <tableStyle name="Užduočių informacija" table="0" count="11" xr9:uid="{00000000-0011-0000-FFFF-FFFF00000000}">
      <tableStyleElement type="wholeTable" dxfId="179"/>
      <tableStyleElement type="headerRow" dxfId="178"/>
      <tableStyleElement type="totalRow" dxfId="177"/>
      <tableStyleElement type="firstRowStripe" dxfId="176"/>
      <tableStyleElement type="firstColumnStripe" dxfId="175"/>
      <tableStyleElement type="firstSubtotalRow" dxfId="174"/>
      <tableStyleElement type="secondSubtotalRow" dxfId="173"/>
      <tableStyleElement type="firstRowSubheading" dxfId="172"/>
      <tableStyleElement type="secondRowSubheading" dxfId="171"/>
      <tableStyleElement type="pageFieldLabels" dxfId="170"/>
      <tableStyleElement type="pageFieldValues" dxfId="169"/>
    </tableStyle>
    <tableStyle name="Užduočių informacijos duomenų filtras" pivot="0" table="0" count="2" xr9:uid="{00000000-0011-0000-FFFF-FFFF01000000}">
      <tableStyleElement type="wholeTable" dxfId="168"/>
      <tableStyleElement type="headerRow" dxfId="167"/>
    </tableStyle>
    <tableStyle name="Užduočių tvarkaraštis" pivot="0" count="6" xr9:uid="{00000000-0011-0000-FFFF-FFFF02000000}">
      <tableStyleElement type="wholeTable" dxfId="166"/>
      <tableStyleElement type="headerRow" dxfId="165"/>
      <tableStyleElement type="totalRow" dxfId="164"/>
      <tableStyleElement type="firstColumn" dxfId="163"/>
      <tableStyleElement type="lastColumn" dxfId="162"/>
      <tableStyleElement type="firstColumnStripe" dxfId="161"/>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2</xdr:row>
      <xdr:rowOff>9525</xdr:rowOff>
    </xdr:from>
    <xdr:to>
      <xdr:col>9</xdr:col>
      <xdr:colOff>694725</xdr:colOff>
      <xdr:row>11</xdr:row>
      <xdr:rowOff>122850</xdr:rowOff>
    </xdr:to>
    <mc:AlternateContent xmlns:mc="http://schemas.openxmlformats.org/markup-compatibility/2006" xmlns:a14="http://schemas.microsoft.com/office/drawing/2010/main">
      <mc:Choice Requires="a14">
        <xdr:graphicFrame macro="">
          <xdr:nvGraphicFramePr>
            <xdr:cNvPr id="5" name="Užduotis">
              <a:extLst>
                <a:ext uri="{FF2B5EF4-FFF2-40B4-BE49-F238E27FC236}">
                  <a16:creationId xmlns:a16="http://schemas.microsoft.com/office/drawing/2014/main" id="{A2B369F5-5137-4FCF-8CA8-FC430AEE1275}"/>
                </a:ext>
              </a:extLst>
            </xdr:cNvPr>
            <xdr:cNvGraphicFramePr/>
          </xdr:nvGraphicFramePr>
          <xdr:xfrm>
            <a:off x="0" y="0"/>
            <a:ext cx="0" cy="0"/>
          </xdr:xfrm>
          <a:graphic>
            <a:graphicData uri="http://schemas.microsoft.com/office/drawing/2010/slicer">
              <sle:slicer xmlns:sle="http://schemas.microsoft.com/office/drawing/2010/slicer" name="Užduotis"/>
            </a:graphicData>
          </a:graphic>
        </xdr:graphicFrame>
      </mc:Choice>
      <mc:Fallback xmlns="">
        <xdr:sp macro="" textlink="">
          <xdr:nvSpPr>
            <xdr:cNvPr id="0" name=""/>
            <xdr:cNvSpPr>
              <a:spLocks noTextEdit="1"/>
            </xdr:cNvSpPr>
          </xdr:nvSpPr>
          <xdr:spPr>
            <a:xfrm>
              <a:off x="8286750" y="1114425"/>
              <a:ext cx="1371000" cy="20088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12</xdr:col>
      <xdr:colOff>19050</xdr:colOff>
      <xdr:row>2</xdr:row>
      <xdr:rowOff>9525</xdr:rowOff>
    </xdr:from>
    <xdr:to>
      <xdr:col>14</xdr:col>
      <xdr:colOff>74850</xdr:colOff>
      <xdr:row>11</xdr:row>
      <xdr:rowOff>122850</xdr:rowOff>
    </xdr:to>
    <mc:AlternateContent xmlns:mc="http://schemas.openxmlformats.org/markup-compatibility/2006" xmlns:a14="http://schemas.microsoft.com/office/drawing/2010/main">
      <mc:Choice Requires="a14">
        <xdr:graphicFrame macro="">
          <xdr:nvGraphicFramePr>
            <xdr:cNvPr id="6" name="Kursas">
              <a:extLst>
                <a:ext uri="{FF2B5EF4-FFF2-40B4-BE49-F238E27FC236}">
                  <a16:creationId xmlns:a16="http://schemas.microsoft.com/office/drawing/2014/main" id="{FA06113C-7AE4-4C0A-983D-9F49E032C642}"/>
                </a:ext>
              </a:extLst>
            </xdr:cNvPr>
            <xdr:cNvGraphicFramePr/>
          </xdr:nvGraphicFramePr>
          <xdr:xfrm>
            <a:off x="0" y="0"/>
            <a:ext cx="0" cy="0"/>
          </xdr:xfrm>
          <a:graphic>
            <a:graphicData uri="http://schemas.microsoft.com/office/drawing/2010/slicer">
              <sle:slicer xmlns:sle="http://schemas.microsoft.com/office/drawing/2010/slicer" name="Kursas"/>
            </a:graphicData>
          </a:graphic>
        </xdr:graphicFrame>
      </mc:Choice>
      <mc:Fallback xmlns="">
        <xdr:sp macro="" textlink="">
          <xdr:nvSpPr>
            <xdr:cNvPr id="0" name=""/>
            <xdr:cNvSpPr>
              <a:spLocks noTextEdit="1"/>
            </xdr:cNvSpPr>
          </xdr:nvSpPr>
          <xdr:spPr>
            <a:xfrm>
              <a:off x="11096625" y="1114425"/>
              <a:ext cx="1370250" cy="20088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10</xdr:col>
      <xdr:colOff>28575</xdr:colOff>
      <xdr:row>2</xdr:row>
      <xdr:rowOff>9525</xdr:rowOff>
    </xdr:from>
    <xdr:to>
      <xdr:col>11</xdr:col>
      <xdr:colOff>694725</xdr:colOff>
      <xdr:row>11</xdr:row>
      <xdr:rowOff>122850</xdr:rowOff>
    </xdr:to>
    <mc:AlternateContent xmlns:mc="http://schemas.openxmlformats.org/markup-compatibility/2006" xmlns:a14="http://schemas.microsoft.com/office/drawing/2010/main">
      <mc:Choice Requires="a14">
        <xdr:graphicFrame macro="">
          <xdr:nvGraphicFramePr>
            <xdr:cNvPr id="8" name="Pradžia">
              <a:extLst>
                <a:ext uri="{FF2B5EF4-FFF2-40B4-BE49-F238E27FC236}">
                  <a16:creationId xmlns:a16="http://schemas.microsoft.com/office/drawing/2014/main" id="{EA8E2A50-AE73-466C-A1CC-BC3BFEFFDE5A}"/>
                </a:ext>
              </a:extLst>
            </xdr:cNvPr>
            <xdr:cNvGraphicFramePr/>
          </xdr:nvGraphicFramePr>
          <xdr:xfrm>
            <a:off x="0" y="0"/>
            <a:ext cx="0" cy="0"/>
          </xdr:xfrm>
          <a:graphic>
            <a:graphicData uri="http://schemas.microsoft.com/office/drawing/2010/slicer">
              <sle:slicer xmlns:sle="http://schemas.microsoft.com/office/drawing/2010/slicer" name="Pradžia"/>
            </a:graphicData>
          </a:graphic>
        </xdr:graphicFrame>
      </mc:Choice>
      <mc:Fallback xmlns="">
        <xdr:sp macro="" textlink="">
          <xdr:nvSpPr>
            <xdr:cNvPr id="0" name=""/>
            <xdr:cNvSpPr>
              <a:spLocks noTextEdit="1"/>
            </xdr:cNvSpPr>
          </xdr:nvSpPr>
          <xdr:spPr>
            <a:xfrm>
              <a:off x="9696450" y="1114425"/>
              <a:ext cx="1371000" cy="20088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8</xdr:col>
      <xdr:colOff>38100</xdr:colOff>
      <xdr:row>12</xdr:row>
      <xdr:rowOff>95250</xdr:rowOff>
    </xdr:from>
    <xdr:to>
      <xdr:col>9</xdr:col>
      <xdr:colOff>704250</xdr:colOff>
      <xdr:row>18</xdr:row>
      <xdr:rowOff>360975</xdr:rowOff>
    </xdr:to>
    <mc:AlternateContent xmlns:mc="http://schemas.openxmlformats.org/markup-compatibility/2006" xmlns:a14="http://schemas.microsoft.com/office/drawing/2010/main">
      <mc:Choice Requires="a14">
        <xdr:graphicFrame macro="">
          <xdr:nvGraphicFramePr>
            <xdr:cNvPr id="9" name="Terminas">
              <a:extLst>
                <a:ext uri="{FF2B5EF4-FFF2-40B4-BE49-F238E27FC236}">
                  <a16:creationId xmlns:a16="http://schemas.microsoft.com/office/drawing/2014/main" id="{0418A9B9-38F1-4732-A789-89D30641D997}"/>
                </a:ext>
              </a:extLst>
            </xdr:cNvPr>
            <xdr:cNvGraphicFramePr/>
          </xdr:nvGraphicFramePr>
          <xdr:xfrm>
            <a:off x="0" y="0"/>
            <a:ext cx="0" cy="0"/>
          </xdr:xfrm>
          <a:graphic>
            <a:graphicData uri="http://schemas.microsoft.com/office/drawing/2010/slicer">
              <sle:slicer xmlns:sle="http://schemas.microsoft.com/office/drawing/2010/slicer" name="Terminas"/>
            </a:graphicData>
          </a:graphic>
        </xdr:graphicFrame>
      </mc:Choice>
      <mc:Fallback xmlns="">
        <xdr:sp macro="" textlink="">
          <xdr:nvSpPr>
            <xdr:cNvPr id="0" name=""/>
            <xdr:cNvSpPr>
              <a:spLocks noTextEdit="1"/>
            </xdr:cNvSpPr>
          </xdr:nvSpPr>
          <xdr:spPr>
            <a:xfrm>
              <a:off x="8296275" y="3295650"/>
              <a:ext cx="1371000" cy="20088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10</xdr:col>
      <xdr:colOff>38100</xdr:colOff>
      <xdr:row>12</xdr:row>
      <xdr:rowOff>95250</xdr:rowOff>
    </xdr:from>
    <xdr:to>
      <xdr:col>11</xdr:col>
      <xdr:colOff>704250</xdr:colOff>
      <xdr:row>18</xdr:row>
      <xdr:rowOff>360975</xdr:rowOff>
    </xdr:to>
    <mc:AlternateContent xmlns:mc="http://schemas.openxmlformats.org/markup-compatibility/2006" xmlns:a14="http://schemas.microsoft.com/office/drawing/2010/main">
      <mc:Choice Requires="a14">
        <xdr:graphicFrame macro="">
          <xdr:nvGraphicFramePr>
            <xdr:cNvPr id="11" name="Atlikimo eiga">
              <a:extLst>
                <a:ext uri="{FF2B5EF4-FFF2-40B4-BE49-F238E27FC236}">
                  <a16:creationId xmlns:a16="http://schemas.microsoft.com/office/drawing/2014/main" id="{F0A8186E-8660-4CEE-9E7E-3D7D6E432745}"/>
                </a:ext>
              </a:extLst>
            </xdr:cNvPr>
            <xdr:cNvGraphicFramePr/>
          </xdr:nvGraphicFramePr>
          <xdr:xfrm>
            <a:off x="0" y="0"/>
            <a:ext cx="0" cy="0"/>
          </xdr:xfrm>
          <a:graphic>
            <a:graphicData uri="http://schemas.microsoft.com/office/drawing/2010/slicer">
              <sle:slicer xmlns:sle="http://schemas.microsoft.com/office/drawing/2010/slicer" name="Atlikimo eiga"/>
            </a:graphicData>
          </a:graphic>
        </xdr:graphicFrame>
      </mc:Choice>
      <mc:Fallback xmlns="">
        <xdr:sp macro="" textlink="">
          <xdr:nvSpPr>
            <xdr:cNvPr id="0" name=""/>
            <xdr:cNvSpPr>
              <a:spLocks noTextEdit="1"/>
            </xdr:cNvSpPr>
          </xdr:nvSpPr>
          <xdr:spPr>
            <a:xfrm>
              <a:off x="9705975" y="3295650"/>
              <a:ext cx="1371000" cy="20088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06.687193055557" createdVersion="6" refreshedVersion="6" minRefreshableVersion="3" recordCount="12" xr:uid="{271A8758-7546-493E-AABB-375C1A69DEFA}">
  <cacheSource type="worksheet">
    <worksheetSource name="Užduotys"/>
  </cacheSource>
  <cacheFields count="7">
    <cacheField name="Užduotis" numFmtId="0">
      <sharedItems count="12">
        <s v="1 projektas"/>
        <s v="2 projektas"/>
        <s v="3 projektas"/>
        <s v="4 projektas"/>
        <s v="5 projektas"/>
        <s v="6 projektas"/>
        <s v="7 projektas"/>
        <s v="8 projektas"/>
        <s v="9 projektas"/>
        <s v="10 projektas"/>
        <s v="11 projektas"/>
        <s v="12 projektas"/>
      </sharedItems>
    </cacheField>
    <cacheField name="Kursas" numFmtId="0">
      <sharedItems count="3">
        <s v="1 paramedicina"/>
        <s v="2 paramedicina"/>
        <s v="3 paramedicina"/>
      </sharedItems>
    </cacheField>
    <cacheField name="Dėstytojas" numFmtId="0">
      <sharedItems count="4">
        <s v="1 dėstytojas"/>
        <s v="2 dėstytojas"/>
        <s v="3 dėstytojas"/>
        <s v="4 dėstytojas"/>
      </sharedItems>
    </cacheField>
    <cacheField name="Pradžia" numFmtId="14">
      <sharedItems containsSemiMixedTypes="0" containsNonDate="0" containsDate="1" containsString="0" minDate="2018-02-15T00:00:00" maxDate="2018-04-07T00:00:00" count="11">
        <d v="2018-03-17T00:00:00"/>
        <d v="2018-03-27T00:00:00"/>
        <d v="2018-04-01T00:00:00"/>
        <d v="2018-02-15T00:00:00"/>
        <d v="2018-03-22T00:00:00"/>
        <d v="2018-03-13T00:00:00"/>
        <d v="2018-03-25T00:00:00"/>
        <d v="2018-04-06T00:00:00"/>
        <d v="2018-02-25T00:00:00"/>
        <d v="2018-04-03T00:00:00"/>
        <d v="2018-03-19T00:00:00"/>
      </sharedItems>
    </cacheField>
    <cacheField name="Terminas" numFmtId="14">
      <sharedItems containsSemiMixedTypes="0" containsNonDate="0" containsDate="1" containsString="0" minDate="2018-05-04T00:00:00" maxDate="2018-07-06T00:00:00" count="11">
        <d v="2018-05-16T00:00:00"/>
        <d v="2018-06-15T00:00:00"/>
        <d v="2018-05-28T00:00:00"/>
        <d v="2018-05-26T00:00:00"/>
        <d v="2018-05-06T00:00:00"/>
        <d v="2018-07-05T00:00:00"/>
        <d v="2018-05-10T00:00:00"/>
        <d v="2018-06-05T00:00:00"/>
        <d v="2018-05-04T00:00:00"/>
        <d v="2018-06-10T00:00:00"/>
        <d v="2018-05-30T00:00:00"/>
      </sharedItems>
    </cacheField>
    <cacheField name="Atlikimo eiga" numFmtId="9">
      <sharedItems containsSemiMixedTypes="0" containsString="0" containsNumber="1" minValue="0.1" maxValue="1" count="11">
        <n v="1"/>
        <n v="0.1"/>
        <n v="0.8"/>
        <n v="0.2"/>
        <n v="0.5"/>
        <n v="0.3"/>
        <n v="0.35"/>
        <n v="0.4"/>
        <n v="0.75"/>
        <n v="0.55000000000000004"/>
        <n v="0.6"/>
      </sharedItems>
    </cacheField>
    <cacheField name="Procentai"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873CD8-EBB4-46FF-B3D5-09677EBAED87}" name="AssignmentsPivotTable" cacheId="1"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11">
        <item x="3"/>
        <item x="8"/>
        <item x="5"/>
        <item x="0"/>
        <item x="10"/>
        <item x="4"/>
        <item x="6"/>
        <item x="1"/>
        <item x="2"/>
        <item x="9"/>
        <item x="7"/>
      </items>
    </pivotField>
    <pivotField axis="axisRow" compact="0" numFmtId="14" outline="0" showAll="0" defaultSubtotal="0">
      <items count="11">
        <item x="8"/>
        <item x="4"/>
        <item x="6"/>
        <item x="0"/>
        <item x="3"/>
        <item x="2"/>
        <item x="10"/>
        <item x="7"/>
        <item x="9"/>
        <item x="1"/>
        <item x="5"/>
      </items>
    </pivotField>
    <pivotField axis="axisRow" compact="0" numFmtId="9" outline="0" showAll="0" defaultSubtotal="0">
      <items count="11">
        <item x="1"/>
        <item x="3"/>
        <item x="5"/>
        <item x="6"/>
        <item x="7"/>
        <item x="4"/>
        <item x="9"/>
        <item x="10"/>
        <item x="8"/>
        <item x="2"/>
        <item x="0"/>
      </items>
    </pivotField>
    <pivotField compact="0" numFmtId="9" outline="0" showAll="0"/>
  </pivotFields>
  <rowFields count="6">
    <field x="2"/>
    <field x="1"/>
    <field x="0"/>
    <field x="3"/>
    <field x="4"/>
    <field x="5"/>
  </rowFields>
  <rowItems count="12">
    <i>
      <x/>
      <x/>
      <x/>
      <x v="3"/>
      <x v="3"/>
      <x v="10"/>
    </i>
    <i r="2">
      <x v="7"/>
      <x v="5"/>
      <x v="1"/>
      <x v="5"/>
    </i>
    <i r="2">
      <x v="11"/>
      <x v="10"/>
      <x/>
      <x v="8"/>
    </i>
    <i r="1">
      <x v="2"/>
      <x v="3"/>
      <x v="4"/>
      <x v="6"/>
      <x v="7"/>
    </i>
    <i>
      <x v="1"/>
      <x/>
      <x v="4"/>
      <x v="7"/>
      <x v="9"/>
      <x/>
    </i>
    <i r="2">
      <x v="5"/>
      <x v="8"/>
      <x v="5"/>
      <x v="9"/>
    </i>
    <i r="2">
      <x v="8"/>
      <x v="2"/>
      <x v="10"/>
      <x v="2"/>
    </i>
    <i>
      <x v="2"/>
      <x/>
      <x v="6"/>
      <x/>
      <x v="4"/>
      <x v="1"/>
    </i>
    <i r="2">
      <x v="9"/>
      <x v="6"/>
      <x v="2"/>
      <x v="3"/>
    </i>
    <i r="1">
      <x v="1"/>
      <x v="2"/>
      <x v="9"/>
      <x v="8"/>
      <x v="6"/>
    </i>
    <i>
      <x v="3"/>
      <x/>
      <x v="10"/>
      <x v="10"/>
      <x v="7"/>
      <x v="4"/>
    </i>
    <i r="1">
      <x v="1"/>
      <x v="1"/>
      <x v="1"/>
      <x v="9"/>
      <x v="5"/>
    </i>
  </rowItems>
  <colItems count="1">
    <i/>
  </colItems>
  <formats count="79">
    <format dxfId="157">
      <pivotArea type="all" dataOnly="0" outline="0" fieldPosition="0"/>
    </format>
    <format dxfId="156">
      <pivotArea field="2" type="button" dataOnly="0" labelOnly="1" outline="0" axis="axisRow" fieldPosition="0"/>
    </format>
    <format dxfId="155">
      <pivotArea field="1" type="button" dataOnly="0" labelOnly="1" outline="0" axis="axisRow" fieldPosition="1"/>
    </format>
    <format dxfId="154">
      <pivotArea field="0" type="button" dataOnly="0" labelOnly="1" outline="0" axis="axisRow" fieldPosition="2"/>
    </format>
    <format dxfId="153">
      <pivotArea field="3" type="button" dataOnly="0" labelOnly="1" outline="0" axis="axisRow" fieldPosition="3"/>
    </format>
    <format dxfId="152">
      <pivotArea field="4" type="button" dataOnly="0" labelOnly="1" outline="0" axis="axisRow" fieldPosition="4"/>
    </format>
    <format dxfId="151">
      <pivotArea field="5" type="button" dataOnly="0" labelOnly="1" outline="0" axis="axisRow" fieldPosition="5"/>
    </format>
    <format dxfId="150">
      <pivotArea dataOnly="0" labelOnly="1" outline="0" fieldPosition="0">
        <references count="1">
          <reference field="2" count="0"/>
        </references>
      </pivotArea>
    </format>
    <format dxfId="149">
      <pivotArea dataOnly="0" labelOnly="1" outline="0" fieldPosition="0">
        <references count="2">
          <reference field="1" count="2">
            <x v="0"/>
            <x v="2"/>
          </reference>
          <reference field="2" count="1" selected="0">
            <x v="0"/>
          </reference>
        </references>
      </pivotArea>
    </format>
    <format dxfId="148">
      <pivotArea dataOnly="0" labelOnly="1" outline="0" fieldPosition="0">
        <references count="2">
          <reference field="1" count="1">
            <x v="0"/>
          </reference>
          <reference field="2" count="1" selected="0">
            <x v="1"/>
          </reference>
        </references>
      </pivotArea>
    </format>
    <format dxfId="147">
      <pivotArea dataOnly="0" labelOnly="1" outline="0" fieldPosition="0">
        <references count="2">
          <reference field="1" count="1">
            <x v="1"/>
          </reference>
          <reference field="2" count="1" selected="0">
            <x v="2"/>
          </reference>
        </references>
      </pivotArea>
    </format>
    <format dxfId="146">
      <pivotArea dataOnly="0" labelOnly="1" outline="0" fieldPosition="0">
        <references count="2">
          <reference field="1" count="2">
            <x v="0"/>
            <x v="1"/>
          </reference>
          <reference field="2" count="1" selected="0">
            <x v="3"/>
          </reference>
        </references>
      </pivotArea>
    </format>
    <format dxfId="145">
      <pivotArea dataOnly="0" labelOnly="1" outline="0" fieldPosition="0">
        <references count="3">
          <reference field="0" count="3">
            <x v="0"/>
            <x v="7"/>
            <x v="11"/>
          </reference>
          <reference field="1" count="1" selected="0">
            <x v="0"/>
          </reference>
          <reference field="2" count="1" selected="0">
            <x v="0"/>
          </reference>
        </references>
      </pivotArea>
    </format>
    <format dxfId="144">
      <pivotArea dataOnly="0" labelOnly="1" outline="0" fieldPosition="0">
        <references count="3">
          <reference field="0" count="1">
            <x v="3"/>
          </reference>
          <reference field="1" count="1" selected="0">
            <x v="2"/>
          </reference>
          <reference field="2" count="1" selected="0">
            <x v="0"/>
          </reference>
        </references>
      </pivotArea>
    </format>
    <format dxfId="143">
      <pivotArea dataOnly="0" labelOnly="1" outline="0" fieldPosition="0">
        <references count="3">
          <reference field="0" count="3">
            <x v="4"/>
            <x v="5"/>
            <x v="8"/>
          </reference>
          <reference field="1" count="1" selected="0">
            <x v="0"/>
          </reference>
          <reference field="2" count="1" selected="0">
            <x v="1"/>
          </reference>
        </references>
      </pivotArea>
    </format>
    <format dxfId="142">
      <pivotArea dataOnly="0" labelOnly="1" outline="0" fieldPosition="0">
        <references count="3">
          <reference field="0" count="2">
            <x v="6"/>
            <x v="9"/>
          </reference>
          <reference field="1" count="1" selected="0">
            <x v="0"/>
          </reference>
          <reference field="2" count="1" selected="0">
            <x v="2"/>
          </reference>
        </references>
      </pivotArea>
    </format>
    <format dxfId="141">
      <pivotArea dataOnly="0" labelOnly="1" outline="0" fieldPosition="0">
        <references count="3">
          <reference field="0" count="1">
            <x v="2"/>
          </reference>
          <reference field="1" count="1" selected="0">
            <x v="1"/>
          </reference>
          <reference field="2" count="1" selected="0">
            <x v="2"/>
          </reference>
        </references>
      </pivotArea>
    </format>
    <format dxfId="140">
      <pivotArea dataOnly="0" labelOnly="1" outline="0" fieldPosition="0">
        <references count="3">
          <reference field="0" count="1">
            <x v="10"/>
          </reference>
          <reference field="1" count="1" selected="0">
            <x v="0"/>
          </reference>
          <reference field="2" count="1" selected="0">
            <x v="3"/>
          </reference>
        </references>
      </pivotArea>
    </format>
    <format dxfId="139">
      <pivotArea dataOnly="0" labelOnly="1" outline="0" fieldPosition="0">
        <references count="3">
          <reference field="0" count="1">
            <x v="1"/>
          </reference>
          <reference field="1" count="1" selected="0">
            <x v="1"/>
          </reference>
          <reference field="2" count="1" selected="0">
            <x v="3"/>
          </reference>
        </references>
      </pivotArea>
    </format>
    <format dxfId="138">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37">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36">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135">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134">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133">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132">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31">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130">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129">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128">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127">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126">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125">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124">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123">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122">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121">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120">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119">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118">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117">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116">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115">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114">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113">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112">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111">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110">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109">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108">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107">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106">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105">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104">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103">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102">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01">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00">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99">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98">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97">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96">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95">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94">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93">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92">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91">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90">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89">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88">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87">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86">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85">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84">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83">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82">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81">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80">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79">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s>
  <pivotTableStyleInfo name="Užduočių informacija" showRowHeaders="1" showColHeaders="1" showRowStripes="0" showColStripes="0" showLastColumn="1"/>
  <extLst>
    <ext xmlns:x14="http://schemas.microsoft.com/office/spreadsheetml/2009/9/main" uri="{962EF5D1-5CA2-4c93-8EF4-DBF5C05439D2}">
      <x14:pivotTableDefinition xmlns:xm="http://schemas.microsoft.com/office/excel/2006/main" altTextSummary="Užduoties informacija sugrupuojama pagal dėstytoją, paskui ji automatiškai atnaujinama pagal Kursą, atsižvelgiant į Užduočių lentelę Užduočių tvarkaraščio darbalapyje"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Užduotis" xr10:uid="{A4686A42-4E02-407D-8347-FFA703F53C58}" sourceName="Užduotis">
  <pivotTables>
    <pivotTable tabId="3" name="AssignmentsPivotTable"/>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Kursas" xr10:uid="{CDBD7F77-C803-45C3-9D4D-60D1BB5406EF}" sourceName="Kursas">
  <pivotTables>
    <pivotTable tabId="3" name="AssignmentsPivotTable"/>
  </pivotTables>
  <data>
    <tabular pivotCacheId="3">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Pradžia" xr10:uid="{AFA69AAD-EA68-414A-B0B9-E4E1D97D669F}" sourceName="Pradžia">
  <pivotTables>
    <pivotTable tabId="3" name="AssignmentsPivotTable"/>
  </pivotTables>
  <data>
    <tabular pivotCacheId="3">
      <items count="11">
        <i x="3" s="1"/>
        <i x="8" s="1"/>
        <i x="5" s="1"/>
        <i x="0" s="1"/>
        <i x="10" s="1"/>
        <i x="4" s="1"/>
        <i x="6" s="1"/>
        <i x="1" s="1"/>
        <i x="2" s="1"/>
        <i x="9" s="1"/>
        <i x="7"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Terminas" xr10:uid="{4E6A9ECC-5E49-467A-B0C7-2E05A8B22053}" sourceName="Terminas">
  <pivotTables>
    <pivotTable tabId="3" name="AssignmentsPivotTable"/>
  </pivotTables>
  <data>
    <tabular pivotCacheId="3">
      <items count="11">
        <i x="8" s="1"/>
        <i x="4" s="1"/>
        <i x="6" s="1"/>
        <i x="0" s="1"/>
        <i x="3" s="1"/>
        <i x="2" s="1"/>
        <i x="10" s="1"/>
        <i x="7" s="1"/>
        <i x="9" s="1"/>
        <i x="1" s="1"/>
        <i x="5"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Atlikimo_eiga" xr10:uid="{44A16B41-7622-4D6B-9F2D-95D2EC78EBC6}" sourceName="Atlikimo eiga">
  <pivotTables>
    <pivotTable tabId="3" name="AssignmentsPivotTable"/>
  </pivotTables>
  <data>
    <tabular pivotCacheId="3">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žduotis" xr10:uid="{66CA716F-E007-40B8-8AED-219E12440CED}" cache="DuomenųFiltras_Užduotis" caption="Užduotis" style="Assignment detail Slicer" rowHeight="183600"/>
  <slicer name="Kursas" xr10:uid="{66F998AD-52BA-4522-A75B-DC7039FEBE30}" cache="DuomenųFiltras_Kursas" caption="Kursas" style="Assignment detail Slicer" rowHeight="183600"/>
  <slicer name="Pradžia" xr10:uid="{20890EC5-630B-4CE9-ACDD-1D22D0284BD1}" cache="DuomenųFiltras_Pradžia" caption="Pradžia" style="Assignment detail Slicer" rowHeight="183600"/>
  <slicer name="Terminas" xr10:uid="{670ECEF9-745D-4D35-A755-4E2C55BB326F}" cache="DuomenųFiltras_Terminas" caption="Terminas" style="Assignment detail Slicer" rowHeight="183600"/>
  <slicer name="Atlikimo eiga" xr10:uid="{91CA286A-85C3-4062-89DC-484A4C87DE6B}" cache="DuomenųFiltras_Atlikimo_eiga" caption="Atlikimo eiga" style="Assignment detail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Užduotys" displayName="Užduotys" ref="B5:H17" totalsRowShown="0">
  <autoFilter ref="B5:H17" xr:uid="{00000000-0009-0000-0100-000002000000}"/>
  <tableColumns count="7">
    <tableColumn id="2" xr3:uid="{00000000-0010-0000-0000-000002000000}" name="Užduotis"/>
    <tableColumn id="1" xr3:uid="{00000000-0010-0000-0000-000001000000}" name="Kursas"/>
    <tableColumn id="6" xr3:uid="{00000000-0010-0000-0000-000006000000}" name="Dėstytojas"/>
    <tableColumn id="4" xr3:uid="{00000000-0010-0000-0000-000004000000}" name="Pradžia" dataCellStyle="Data"/>
    <tableColumn id="3" xr3:uid="{00000000-0010-0000-0000-000003000000}" name="Terminas" dataCellStyle="Data">
      <calculatedColumnFormula>TODAY()+(ROW(A1)*10)-25</calculatedColumnFormula>
    </tableColumn>
    <tableColumn id="5" xr3:uid="{00000000-0010-0000-0000-000005000000}" name="Atlikimo eiga" dataCellStyle="Procentai">
      <calculatedColumnFormula>Užduotys[[#This Row],[Procentai]]</calculatedColumnFormula>
    </tableColumn>
    <tableColumn id="7" xr3:uid="{00000000-0010-0000-0000-000007000000}" name="Procentai" dataCellStyle="Procentai"/>
  </tableColumns>
  <tableStyleInfo name="Užduočių tvarkaraštis" showFirstColumn="0" showLastColumn="0" showRowStripes="1" showColumnStripes="0"/>
  <extLst>
    <ext xmlns:x14="http://schemas.microsoft.com/office/spreadsheetml/2009/9/main" uri="{504A1905-F514-4f6f-8877-14C23A59335A}">
      <x14:table altTextSummary="Įveskite Užduotį, Kursą, Instrukcijas, Pradžios datą ir Terminą bei atliktą procentinę dalį šioje lentelėje. Eigos juosta atnaujinama automatiškai"/>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46.85546875" customWidth="1"/>
    <col min="3" max="3" width="24.85546875" customWidth="1"/>
    <col min="4" max="4" width="22.42578125" customWidth="1"/>
    <col min="5" max="5" width="12.7109375" style="11" customWidth="1"/>
    <col min="6" max="6" width="15.28515625" style="11" customWidth="1"/>
    <col min="7" max="8" width="15.28515625" customWidth="1"/>
    <col min="9" max="9" width="2.7109375" customWidth="1"/>
    <col min="10" max="10" width="3.7109375" customWidth="1"/>
  </cols>
  <sheetData>
    <row r="1" spans="2:8" ht="37.5" customHeight="1" x14ac:dyDescent="0.25">
      <c r="B1" s="29" t="s">
        <v>0</v>
      </c>
      <c r="C1" s="29"/>
      <c r="D1" s="30" t="s">
        <v>19</v>
      </c>
      <c r="E1" s="30"/>
      <c r="F1" s="30"/>
      <c r="G1" s="30"/>
      <c r="H1" s="30"/>
    </row>
    <row r="2" spans="2:8" ht="24.95" customHeight="1" x14ac:dyDescent="0.25">
      <c r="B2" s="29"/>
      <c r="C2" s="29"/>
      <c r="D2" s="28" t="s">
        <v>20</v>
      </c>
      <c r="E2" s="28"/>
      <c r="F2" s="21" t="s">
        <v>27</v>
      </c>
      <c r="G2" s="23" t="s">
        <v>29</v>
      </c>
      <c r="H2" s="20">
        <v>0.99</v>
      </c>
    </row>
    <row r="3" spans="2:8" ht="24.95" customHeight="1" x14ac:dyDescent="0.25">
      <c r="B3" s="19" t="s">
        <v>1</v>
      </c>
      <c r="C3" s="10">
        <v>2</v>
      </c>
      <c r="D3" s="10" t="s">
        <v>40</v>
      </c>
      <c r="E3" s="13"/>
      <c r="F3" s="14"/>
      <c r="G3" s="5"/>
      <c r="H3" s="5"/>
    </row>
    <row r="4" spans="2:8" ht="13.5" customHeight="1" x14ac:dyDescent="0.25">
      <c r="E4" s="12"/>
      <c r="F4" s="12"/>
    </row>
    <row r="5" spans="2:8" ht="30" customHeight="1" x14ac:dyDescent="0.25">
      <c r="B5" s="15" t="s">
        <v>2</v>
      </c>
      <c r="C5" s="15" t="s">
        <v>15</v>
      </c>
      <c r="D5" s="15" t="s">
        <v>21</v>
      </c>
      <c r="E5" s="16" t="s">
        <v>26</v>
      </c>
      <c r="F5" s="16" t="s">
        <v>28</v>
      </c>
      <c r="G5" s="15" t="s">
        <v>30</v>
      </c>
      <c r="H5" s="15" t="s">
        <v>31</v>
      </c>
    </row>
    <row r="6" spans="2:8" ht="30" customHeight="1" x14ac:dyDescent="0.25">
      <c r="B6" s="17" t="s">
        <v>3</v>
      </c>
      <c r="C6" s="9" t="s">
        <v>16</v>
      </c>
      <c r="D6" s="9" t="s">
        <v>22</v>
      </c>
      <c r="E6" s="22">
        <f ca="1">TODAY()-30</f>
        <v>43177</v>
      </c>
      <c r="F6" s="22">
        <f ca="1">TODAY()+30</f>
        <v>43237</v>
      </c>
      <c r="G6" s="26">
        <f>Užduotys[[#This Row],[Procentai]]</f>
        <v>1</v>
      </c>
      <c r="H6" s="26">
        <v>1</v>
      </c>
    </row>
    <row r="7" spans="2:8" ht="30" customHeight="1" x14ac:dyDescent="0.25">
      <c r="B7" s="17" t="s">
        <v>4</v>
      </c>
      <c r="C7" s="9" t="s">
        <v>16</v>
      </c>
      <c r="D7" s="9" t="s">
        <v>23</v>
      </c>
      <c r="E7" s="22">
        <f ca="1">TODAY()-20</f>
        <v>43187</v>
      </c>
      <c r="F7" s="22">
        <f ca="1">TODAY()+60</f>
        <v>43267</v>
      </c>
      <c r="G7" s="26">
        <f>Užduotys[[#This Row],[Procentai]]</f>
        <v>0.1</v>
      </c>
      <c r="H7" s="26">
        <v>0.1</v>
      </c>
    </row>
    <row r="8" spans="2:8" ht="30" customHeight="1" x14ac:dyDescent="0.25">
      <c r="B8" s="17" t="s">
        <v>5</v>
      </c>
      <c r="C8" s="9" t="s">
        <v>16</v>
      </c>
      <c r="D8" s="9" t="s">
        <v>23</v>
      </c>
      <c r="E8" s="22">
        <f ca="1">TODAY()-15</f>
        <v>43192</v>
      </c>
      <c r="F8" s="22">
        <f ca="1">TODAY()+42</f>
        <v>43249</v>
      </c>
      <c r="G8" s="26">
        <f>Užduotys[[#This Row],[Procentai]]</f>
        <v>0.8</v>
      </c>
      <c r="H8" s="26">
        <v>0.8</v>
      </c>
    </row>
    <row r="9" spans="2:8" ht="30" customHeight="1" x14ac:dyDescent="0.25">
      <c r="B9" s="17" t="s">
        <v>6</v>
      </c>
      <c r="C9" s="9" t="s">
        <v>16</v>
      </c>
      <c r="D9" s="9" t="s">
        <v>24</v>
      </c>
      <c r="E9" s="22">
        <f ca="1">TODAY()-60</f>
        <v>43147</v>
      </c>
      <c r="F9" s="22">
        <f ca="1">TODAY()+40</f>
        <v>43247</v>
      </c>
      <c r="G9" s="26">
        <f>Užduotys[[#This Row],[Procentai]]</f>
        <v>0.2</v>
      </c>
      <c r="H9" s="26">
        <v>0.2</v>
      </c>
    </row>
    <row r="10" spans="2:8" ht="30" customHeight="1" x14ac:dyDescent="0.25">
      <c r="B10" s="17" t="s">
        <v>7</v>
      </c>
      <c r="C10" s="9" t="s">
        <v>16</v>
      </c>
      <c r="D10" s="9" t="s">
        <v>22</v>
      </c>
      <c r="E10" s="22">
        <f ca="1">TODAY()-25</f>
        <v>43182</v>
      </c>
      <c r="F10" s="22">
        <f ca="1">TODAY()+20</f>
        <v>43227</v>
      </c>
      <c r="G10" s="26">
        <f>Užduotys[[#This Row],[Procentai]]</f>
        <v>0.5</v>
      </c>
      <c r="H10" s="26">
        <v>0.5</v>
      </c>
    </row>
    <row r="11" spans="2:8" ht="30" customHeight="1" x14ac:dyDescent="0.25">
      <c r="B11" s="17" t="s">
        <v>8</v>
      </c>
      <c r="C11" s="9" t="s">
        <v>16</v>
      </c>
      <c r="D11" s="9" t="s">
        <v>23</v>
      </c>
      <c r="E11" s="22">
        <f ca="1">TODAY()-34</f>
        <v>43173</v>
      </c>
      <c r="F11" s="22">
        <f ca="1">TODAY()+80</f>
        <v>43287</v>
      </c>
      <c r="G11" s="26">
        <f>Užduotys[[#This Row],[Procentai]]</f>
        <v>0.3</v>
      </c>
      <c r="H11" s="26">
        <v>0.3</v>
      </c>
    </row>
    <row r="12" spans="2:8" ht="30" customHeight="1" x14ac:dyDescent="0.25">
      <c r="B12" s="17" t="s">
        <v>9</v>
      </c>
      <c r="C12" s="9" t="s">
        <v>16</v>
      </c>
      <c r="D12" s="9" t="s">
        <v>24</v>
      </c>
      <c r="E12" s="22">
        <f ca="1">TODAY()-22</f>
        <v>43185</v>
      </c>
      <c r="F12" s="22">
        <f ca="1">TODAY()+24</f>
        <v>43231</v>
      </c>
      <c r="G12" s="26">
        <f>Užduotys[[#This Row],[Procentai]]</f>
        <v>0.35</v>
      </c>
      <c r="H12" s="26">
        <v>0.35</v>
      </c>
    </row>
    <row r="13" spans="2:8" ht="30" customHeight="1" x14ac:dyDescent="0.25">
      <c r="B13" s="17" t="s">
        <v>10</v>
      </c>
      <c r="C13" s="9" t="s">
        <v>16</v>
      </c>
      <c r="D13" s="9" t="s">
        <v>25</v>
      </c>
      <c r="E13" s="22">
        <f ca="1">TODAY()-10</f>
        <v>43197</v>
      </c>
      <c r="F13" s="22">
        <f ca="1">TODAY()+50</f>
        <v>43257</v>
      </c>
      <c r="G13" s="26">
        <f>Užduotys[[#This Row],[Procentai]]</f>
        <v>0.4</v>
      </c>
      <c r="H13" s="26">
        <v>0.4</v>
      </c>
    </row>
    <row r="14" spans="2:8" ht="30" customHeight="1" x14ac:dyDescent="0.25">
      <c r="B14" s="17" t="s">
        <v>11</v>
      </c>
      <c r="C14" s="9" t="s">
        <v>16</v>
      </c>
      <c r="D14" s="9" t="s">
        <v>22</v>
      </c>
      <c r="E14" s="22">
        <f ca="1">TODAY()-10</f>
        <v>43197</v>
      </c>
      <c r="F14" s="22">
        <f ca="1">TODAY()+18</f>
        <v>43225</v>
      </c>
      <c r="G14" s="26">
        <f>Užduotys[[#This Row],[Procentai]]</f>
        <v>0.75</v>
      </c>
      <c r="H14" s="26">
        <v>0.75</v>
      </c>
    </row>
    <row r="15" spans="2:8" ht="30" customHeight="1" x14ac:dyDescent="0.25">
      <c r="B15" s="17" t="s">
        <v>12</v>
      </c>
      <c r="C15" s="9" t="s">
        <v>17</v>
      </c>
      <c r="D15" s="9" t="s">
        <v>25</v>
      </c>
      <c r="E15" s="22">
        <f ca="1">TODAY()-50</f>
        <v>43157</v>
      </c>
      <c r="F15" s="22">
        <f ca="1">TODAY()+60</f>
        <v>43267</v>
      </c>
      <c r="G15" s="26">
        <f>Užduotys[[#This Row],[Procentai]]</f>
        <v>0.5</v>
      </c>
      <c r="H15" s="26">
        <v>0.5</v>
      </c>
    </row>
    <row r="16" spans="2:8" ht="30" customHeight="1" x14ac:dyDescent="0.25">
      <c r="B16" s="17" t="s">
        <v>13</v>
      </c>
      <c r="C16" s="9" t="s">
        <v>17</v>
      </c>
      <c r="D16" s="9" t="s">
        <v>24</v>
      </c>
      <c r="E16" s="22">
        <f ca="1">TODAY()-13</f>
        <v>43194</v>
      </c>
      <c r="F16" s="22">
        <f ca="1">TODAY()+55</f>
        <v>43262</v>
      </c>
      <c r="G16" s="26">
        <f>Užduotys[[#This Row],[Procentai]]</f>
        <v>0.55000000000000004</v>
      </c>
      <c r="H16" s="26">
        <v>0.55000000000000004</v>
      </c>
    </row>
    <row r="17" spans="2:8" ht="30" customHeight="1" x14ac:dyDescent="0.25">
      <c r="B17" s="17" t="s">
        <v>14</v>
      </c>
      <c r="C17" s="9" t="s">
        <v>18</v>
      </c>
      <c r="D17" s="9" t="s">
        <v>22</v>
      </c>
      <c r="E17" s="22">
        <f ca="1">TODAY()-28</f>
        <v>43179</v>
      </c>
      <c r="F17" s="22">
        <f ca="1">TODAY()+44</f>
        <v>43251</v>
      </c>
      <c r="G17" s="26">
        <f>Užduotys[[#This Row],[Procentai]]</f>
        <v>0.6</v>
      </c>
      <c r="H17" s="26">
        <v>0.6</v>
      </c>
    </row>
  </sheetData>
  <mergeCells count="3">
    <mergeCell ref="D2:E2"/>
    <mergeCell ref="B1:C2"/>
    <mergeCell ref="D1:H1"/>
  </mergeCells>
  <conditionalFormatting sqref="B6:H17">
    <cfRule type="expression" dxfId="160" priority="2" stopIfTrue="1">
      <formula>$G6=1</formula>
    </cfRule>
    <cfRule type="expression" dxfId="159" priority="3" stopIfTrue="1">
      <formula>(ParyškinimoTaisyklė)*($F6&lt;=TODAY()+DatosPatikra)*($F6&gt;=TODAY())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58" priority="5">
      <formula>$D$3="BE PARYŠKINIMO"</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ąraše pasirinkite intervalo laikotarpį. Pasirinkite ATŠAUKTI, tada paspauskite ALT + rodyklė žemyn, jei reikia parinkčių, tada – rodyklę žemyn ir ENTER, kad pasirinktumėte" prompt="Pasirinkite intervalą užduotims, kurių terminas pažymėtas šiame langelyje. Paspauskite ALT + rodyklė žemyn ir atidarykite išplečiamąjį sąrašą, tada paspauskite rodyklė žemyn ir ENTER, kad pasirinktumėte." sqref="D3" xr:uid="{00000000-0002-0000-0000-000000000000}">
      <formula1>"BE PARYŠKINIMO, D., SAV., MĖN."</formula1>
    </dataValidation>
    <dataValidation type="list" errorStyle="warning" allowBlank="1" showInputMessage="1" showErrorMessage="1" error="Sąraše pasirinkite intervalo reikšmę. Pasirinkite ATŠAUKTI, tada paspauskite ALT + rodyklė žemyn, jei reikia parinkčių, tada – rodyklę žemyn ir ENTER, kad pasirinktumėte" prompt="Pasirinkite intervalo reikšmę užduotims, kurių terminas pažymėtas šiame langelyje. Paspauskite ALT + rodyklė žemyn ir atidarykite išplečiamąjį sąrašą, tada paspauskite rodyklė žemyn ir ENTER, kad pasirinktumėte." sqref="C3" xr:uid="{00000000-0002-0000-0000-000001000000}">
      <formula1>"1,2,3,4,5,6,7,8,9,10,11,12,13,14,15,16,17,18,19,20,21,22,23,24,25,26,27,28,29,30"</formula1>
    </dataValidation>
    <dataValidation allowBlank="1" showInputMessage="1" showErrorMessage="1" prompt="Įveskite užduotį šiame stulpelyje po šia antrašte. Naudokite antraštės filtrus, kad rastumėte konkrečius įrašus" sqref="B5" xr:uid="{00000000-0002-0000-0000-000002000000}"/>
    <dataValidation allowBlank="1" showInputMessage="1" showErrorMessage="1" prompt="Šiame stulpelyje po šia antrašte įveskite Kursas" sqref="C5" xr:uid="{00000000-0002-0000-0000-000003000000}"/>
    <dataValidation allowBlank="1" showInputMessage="1" showErrorMessage="1" prompt="Šiame stulpelyje po šia antrašte Dėstytojas" sqref="D5" xr:uid="{00000000-0002-0000-0000-000004000000}"/>
    <dataValidation allowBlank="1" showInputMessage="1" showErrorMessage="1" prompt="Šiame stulpelyje po šia antrašte įveskite Pradžios data" sqref="E5" xr:uid="{00000000-0002-0000-0000-000005000000}"/>
    <dataValidation allowBlank="1" showInputMessage="1" showErrorMessage="1" prompt="Šiame stulpelyje po šia antrašte įveskite Terminas" sqref="F5" xr:uid="{00000000-0002-0000-0000-000006000000}"/>
    <dataValidation allowBlank="1" showInputMessage="1" showErrorMessage="1" prompt="Stulpelyje po šia antrašte eigos juosta atnaujinama automatiškai" sqref="G5" xr:uid="{00000000-0002-0000-0000-000007000000}"/>
    <dataValidation allowBlank="1" showInputMessage="1" showErrorMessage="1" prompt="Stulpelyje po šia antrašte įveskite įvykdymo procentą" sqref="H5" xr:uid="{00000000-0002-0000-0000-000008000000}"/>
    <dataValidation allowBlank="1" showInputMessage="1" showErrorMessage="1" prompt="Pasirinkite kriterijus užduotims, kurių terminas yra langeliuose C3 ir D3, dešinėje" sqref="B3" xr:uid="{00000000-0002-0000-0000-000009000000}"/>
    <dataValidation allowBlank="1" showInputMessage="1" showErrorMessage="1" prompt="Šiame langelyje rodomas šio darbalapio pavadinimas. Baigimo spalvų juostos legenda yra langeliuose nuo F2 iki H2. Naršymo saitas į Užduočių informacija yra darbalapio langelyje D1" sqref="B1:C2" xr:uid="{00000000-0002-0000-0000-00000A000000}"/>
    <dataValidation allowBlank="1" showInputMessage="1" showErrorMessage="1" prompt="Atlikimo spalvų juostos legenda yra langeliuose į dešinę. Spalvų juostos automatiškai naujinamos Užduočių lentelės eigos stulpelyje" sqref="D2:E2" xr:uid="{00000000-0002-0000-0000-00000B000000}"/>
    <dataValidation allowBlank="1" showInputMessage="1" showErrorMessage="1" prompt="Sukurkite užduočių tvarkaraštį šioje darbaknygėje. Įveskite informaciją Užduočių lentelėje nuo langelio B5 šiame darbalapyje." sqref="A1" xr:uid="{00000000-0002-0000-0000-00000C000000}"/>
    <dataValidation allowBlank="1" showInputMessage="1" showErrorMessage="1" prompt="Užduočių eiga, kuri yra didesnė arba lygi 0 %, bet mažesnė nei 40 proc., paryškinama RGB spalva R=123 G=209 B=255" sqref="F2" xr:uid="{00000000-0002-0000-0000-00000D000000}"/>
    <dataValidation allowBlank="1" showInputMessage="1" showErrorMessage="1" prompt="Užduočių eiga, kuri yra didesnė arba lygi 40 %, bet mažesnė nei 75 %., paryškinama RGB spalva R=188 G=222 B=182" sqref="G2" xr:uid="{00000000-0002-0000-0000-00000E000000}"/>
    <dataValidation allowBlank="1" showInputMessage="1" showErrorMessage="1" prompt="Užduočių eiga, kuri yra didesnė arba lygi 75 % iki 99 proc., paryškinama RGB spalva R=254 G=198 B=11" sqref="H2" xr:uid="{00000000-0002-0000-0000-00000F000000}"/>
    <dataValidation allowBlank="1" showInputMessage="1" showErrorMessage="1" prompt="Naršymo saitas į Užduočių informacijos darbalapį" sqref="D1" xr:uid="{00000000-0002-0000-0000-000010000000}"/>
  </dataValidations>
  <hyperlinks>
    <hyperlink ref="D1:H1" location="'Užduočių informacija'!A1" tooltip="Pasirinkite, jei norite eiti į Užduočių informacijos darbalapį" display="UŽDUOČIŲ INFORMACIJA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75"/>
  <sheetViews>
    <sheetView showGridLines="0" zoomScaleNormal="100" workbookViewId="0"/>
  </sheetViews>
  <sheetFormatPr defaultRowHeight="30" customHeight="1" x14ac:dyDescent="0.25"/>
  <cols>
    <col min="1" max="1" width="2.7109375" style="4" customWidth="1"/>
    <col min="2" max="2" width="19" style="1" customWidth="1"/>
    <col min="3" max="3" width="26.140625" style="8" customWidth="1"/>
    <col min="4" max="4" width="23.5703125" style="7" customWidth="1"/>
    <col min="5" max="6" width="16.28515625" style="6" customWidth="1"/>
    <col min="7" max="7" width="17.28515625" style="6" bestFit="1" customWidth="1"/>
    <col min="8" max="8" width="2.5703125" customWidth="1"/>
    <col min="9" max="13" width="10.5703125" customWidth="1"/>
    <col min="15" max="15" width="2.7109375" customWidth="1"/>
  </cols>
  <sheetData>
    <row r="1" spans="1:15" ht="37.5" customHeight="1" x14ac:dyDescent="0.25">
      <c r="A1"/>
      <c r="B1" s="29" t="s">
        <v>32</v>
      </c>
      <c r="C1" s="29"/>
      <c r="D1" s="29"/>
      <c r="E1" s="29"/>
      <c r="F1" s="29"/>
      <c r="G1" s="29"/>
      <c r="H1" s="29"/>
      <c r="I1" s="29"/>
      <c r="J1" s="29"/>
      <c r="K1" s="29"/>
      <c r="L1" s="30" t="s">
        <v>38</v>
      </c>
      <c r="M1" s="30"/>
      <c r="N1" s="30"/>
    </row>
    <row r="2" spans="1:15" ht="50.1" customHeight="1" x14ac:dyDescent="0.25">
      <c r="A2"/>
      <c r="B2" s="34" t="s">
        <v>33</v>
      </c>
      <c r="C2" s="34"/>
      <c r="D2" s="34"/>
      <c r="E2" s="34"/>
      <c r="F2" s="34"/>
      <c r="G2" s="34"/>
      <c r="H2" s="34"/>
      <c r="I2" s="34"/>
      <c r="J2" s="34"/>
      <c r="K2" s="34"/>
      <c r="L2" s="34"/>
      <c r="M2" s="34"/>
      <c r="N2" s="34"/>
      <c r="O2" s="34"/>
    </row>
    <row r="3" spans="1:15" ht="23.25" x14ac:dyDescent="0.25">
      <c r="A3" s="2"/>
      <c r="B3" s="3" t="s">
        <v>21</v>
      </c>
      <c r="C3" s="3" t="s">
        <v>15</v>
      </c>
      <c r="D3" s="3" t="s">
        <v>2</v>
      </c>
      <c r="E3" s="3" t="s">
        <v>26</v>
      </c>
      <c r="F3" s="3" t="s">
        <v>28</v>
      </c>
      <c r="G3" s="3" t="s">
        <v>30</v>
      </c>
      <c r="I3" s="33" t="s">
        <v>34</v>
      </c>
      <c r="J3" s="33"/>
      <c r="K3" s="33" t="s">
        <v>36</v>
      </c>
      <c r="L3" s="33"/>
      <c r="M3" s="33" t="s">
        <v>39</v>
      </c>
      <c r="N3" s="33"/>
      <c r="O3" s="33"/>
    </row>
    <row r="4" spans="1:15" ht="15.75" x14ac:dyDescent="0.25">
      <c r="B4" s="31" t="s">
        <v>22</v>
      </c>
      <c r="C4" s="31" t="s">
        <v>16</v>
      </c>
      <c r="D4" s="27" t="s">
        <v>3</v>
      </c>
      <c r="E4" s="24">
        <v>43176</v>
      </c>
      <c r="F4" s="24">
        <v>43236</v>
      </c>
      <c r="G4" s="25">
        <v>1</v>
      </c>
      <c r="I4" s="33"/>
      <c r="J4" s="33"/>
      <c r="K4" s="33"/>
      <c r="L4" s="33"/>
      <c r="M4" s="33"/>
      <c r="N4" s="33"/>
      <c r="O4" s="33"/>
    </row>
    <row r="5" spans="1:15" ht="15.75" x14ac:dyDescent="0.25">
      <c r="B5" s="32"/>
      <c r="C5" s="32"/>
      <c r="D5" s="27" t="s">
        <v>7</v>
      </c>
      <c r="E5" s="24">
        <v>43181</v>
      </c>
      <c r="F5" s="24">
        <v>43226</v>
      </c>
      <c r="G5" s="25">
        <v>0.5</v>
      </c>
      <c r="I5" s="33"/>
      <c r="J5" s="33"/>
      <c r="K5" s="33"/>
      <c r="L5" s="33"/>
      <c r="M5" s="33"/>
      <c r="N5" s="33"/>
      <c r="O5" s="33"/>
    </row>
    <row r="6" spans="1:15" ht="15.75" x14ac:dyDescent="0.25">
      <c r="B6" s="32"/>
      <c r="C6" s="32"/>
      <c r="D6" s="27" t="s">
        <v>11</v>
      </c>
      <c r="E6" s="24">
        <v>43196</v>
      </c>
      <c r="F6" s="24">
        <v>43224</v>
      </c>
      <c r="G6" s="25">
        <v>0.75</v>
      </c>
      <c r="I6" s="33"/>
      <c r="J6" s="33"/>
      <c r="K6" s="33"/>
      <c r="L6" s="33"/>
      <c r="M6" s="33"/>
      <c r="N6" s="33"/>
      <c r="O6" s="33"/>
    </row>
    <row r="7" spans="1:15" ht="15.75" x14ac:dyDescent="0.25">
      <c r="B7" s="32"/>
      <c r="C7" s="27" t="s">
        <v>18</v>
      </c>
      <c r="D7" s="27" t="s">
        <v>14</v>
      </c>
      <c r="E7" s="24">
        <v>43178</v>
      </c>
      <c r="F7" s="24">
        <v>43250</v>
      </c>
      <c r="G7" s="25">
        <v>0.6</v>
      </c>
      <c r="I7" s="33"/>
      <c r="J7" s="33"/>
      <c r="K7" s="33"/>
      <c r="L7" s="33"/>
      <c r="M7" s="33"/>
      <c r="N7" s="33"/>
      <c r="O7" s="33"/>
    </row>
    <row r="8" spans="1:15" ht="15.75" x14ac:dyDescent="0.25">
      <c r="B8" s="31" t="s">
        <v>23</v>
      </c>
      <c r="C8" s="31" t="s">
        <v>16</v>
      </c>
      <c r="D8" s="27" t="s">
        <v>4</v>
      </c>
      <c r="E8" s="24">
        <v>43186</v>
      </c>
      <c r="F8" s="24">
        <v>43266</v>
      </c>
      <c r="G8" s="25">
        <v>0.1</v>
      </c>
      <c r="I8" s="33"/>
      <c r="J8" s="33"/>
      <c r="K8" s="33"/>
      <c r="L8" s="33"/>
      <c r="M8" s="33"/>
      <c r="N8" s="33"/>
      <c r="O8" s="33"/>
    </row>
    <row r="9" spans="1:15" ht="15.75" x14ac:dyDescent="0.25">
      <c r="B9" s="32"/>
      <c r="C9" s="32"/>
      <c r="D9" s="27" t="s">
        <v>5</v>
      </c>
      <c r="E9" s="24">
        <v>43191</v>
      </c>
      <c r="F9" s="24">
        <v>43248</v>
      </c>
      <c r="G9" s="25">
        <v>0.8</v>
      </c>
      <c r="I9" s="33"/>
      <c r="J9" s="33"/>
      <c r="K9" s="33"/>
      <c r="L9" s="33"/>
      <c r="M9" s="33"/>
      <c r="N9" s="33"/>
      <c r="O9" s="33"/>
    </row>
    <row r="10" spans="1:15" ht="15.75" x14ac:dyDescent="0.25">
      <c r="B10" s="32"/>
      <c r="C10" s="32"/>
      <c r="D10" s="27" t="s">
        <v>8</v>
      </c>
      <c r="E10" s="24">
        <v>43172</v>
      </c>
      <c r="F10" s="24">
        <v>43286</v>
      </c>
      <c r="G10" s="25">
        <v>0.3</v>
      </c>
      <c r="I10" s="33"/>
      <c r="J10" s="33"/>
      <c r="K10" s="33"/>
      <c r="L10" s="33"/>
      <c r="M10" s="33"/>
      <c r="N10" s="33"/>
      <c r="O10" s="33"/>
    </row>
    <row r="11" spans="1:15" ht="15.75" x14ac:dyDescent="0.25">
      <c r="B11" s="31" t="s">
        <v>24</v>
      </c>
      <c r="C11" s="32" t="s">
        <v>16</v>
      </c>
      <c r="D11" s="27" t="s">
        <v>6</v>
      </c>
      <c r="E11" s="24">
        <v>43146</v>
      </c>
      <c r="F11" s="24">
        <v>43246</v>
      </c>
      <c r="G11" s="25">
        <v>0.2</v>
      </c>
      <c r="I11" s="33"/>
      <c r="J11" s="33"/>
      <c r="K11" s="33"/>
      <c r="L11" s="33"/>
      <c r="M11" s="33"/>
      <c r="N11" s="33"/>
      <c r="O11" s="33"/>
    </row>
    <row r="12" spans="1:15" ht="15.75" x14ac:dyDescent="0.25">
      <c r="B12" s="32"/>
      <c r="C12" s="32"/>
      <c r="D12" s="27" t="s">
        <v>9</v>
      </c>
      <c r="E12" s="24">
        <v>43184</v>
      </c>
      <c r="F12" s="24">
        <v>43230</v>
      </c>
      <c r="G12" s="25">
        <v>0.35</v>
      </c>
      <c r="I12" s="33"/>
      <c r="J12" s="33"/>
      <c r="K12" s="33"/>
      <c r="L12" s="33"/>
      <c r="M12" s="33"/>
      <c r="N12" s="33"/>
      <c r="O12" s="33"/>
    </row>
    <row r="13" spans="1:15" ht="15.75" x14ac:dyDescent="0.25">
      <c r="B13" s="32"/>
      <c r="C13" s="27" t="s">
        <v>17</v>
      </c>
      <c r="D13" s="27" t="s">
        <v>13</v>
      </c>
      <c r="E13" s="24">
        <v>43193</v>
      </c>
      <c r="F13" s="24">
        <v>43261</v>
      </c>
      <c r="G13" s="25">
        <v>0.55000000000000004</v>
      </c>
      <c r="I13" s="33" t="s">
        <v>35</v>
      </c>
      <c r="J13" s="33"/>
      <c r="K13" s="33" t="s">
        <v>37</v>
      </c>
      <c r="L13" s="33"/>
    </row>
    <row r="14" spans="1:15" ht="15.75" x14ac:dyDescent="0.25">
      <c r="B14" s="31" t="s">
        <v>25</v>
      </c>
      <c r="C14" s="27" t="s">
        <v>16</v>
      </c>
      <c r="D14" s="27" t="s">
        <v>10</v>
      </c>
      <c r="E14" s="24">
        <v>43196</v>
      </c>
      <c r="F14" s="24">
        <v>43256</v>
      </c>
      <c r="G14" s="25">
        <v>0.4</v>
      </c>
      <c r="K14" s="18"/>
      <c r="L14" s="18"/>
    </row>
    <row r="15" spans="1:15" ht="15.75" x14ac:dyDescent="0.25">
      <c r="B15" s="32"/>
      <c r="C15" s="27" t="s">
        <v>17</v>
      </c>
      <c r="D15" s="27" t="s">
        <v>12</v>
      </c>
      <c r="E15" s="24">
        <v>43156</v>
      </c>
      <c r="F15" s="24">
        <v>43266</v>
      </c>
      <c r="G15" s="25">
        <v>0.5</v>
      </c>
      <c r="I15" s="18"/>
      <c r="J15" s="18"/>
      <c r="K15" s="18"/>
      <c r="L15" s="18"/>
    </row>
    <row r="16" spans="1:15" ht="30" customHeight="1" x14ac:dyDescent="0.25">
      <c r="B16"/>
      <c r="C16"/>
      <c r="D16"/>
      <c r="E16"/>
      <c r="F16"/>
      <c r="G16"/>
      <c r="I16" s="18"/>
      <c r="J16" s="18"/>
      <c r="K16" s="18"/>
      <c r="L16" s="18"/>
    </row>
    <row r="17" spans="2:12" ht="30" customHeight="1" x14ac:dyDescent="0.25">
      <c r="B17"/>
      <c r="C17"/>
      <c r="D17"/>
      <c r="E17"/>
      <c r="F17"/>
      <c r="G17"/>
      <c r="I17" s="18"/>
      <c r="J17" s="18"/>
      <c r="K17" s="18"/>
      <c r="L17" s="18"/>
    </row>
    <row r="18" spans="2:12" ht="30" customHeight="1" x14ac:dyDescent="0.25">
      <c r="B18"/>
      <c r="C18"/>
      <c r="D18"/>
      <c r="E18"/>
      <c r="F18"/>
      <c r="G18"/>
      <c r="I18" s="18"/>
      <c r="J18" s="18"/>
      <c r="K18" s="18"/>
      <c r="L18" s="18"/>
    </row>
    <row r="19" spans="2:12" ht="30" customHeight="1" x14ac:dyDescent="0.25">
      <c r="B19"/>
      <c r="C19"/>
      <c r="D19"/>
      <c r="E19"/>
      <c r="F19"/>
      <c r="G19"/>
      <c r="I19" s="18"/>
      <c r="J19" s="18"/>
      <c r="K19" s="18"/>
      <c r="L19" s="18"/>
    </row>
    <row r="20" spans="2:12" ht="30" customHeight="1" x14ac:dyDescent="0.25">
      <c r="B20"/>
      <c r="C20"/>
      <c r="D20"/>
      <c r="E20"/>
      <c r="F20"/>
      <c r="G20"/>
      <c r="I20" s="18"/>
      <c r="J20" s="18"/>
      <c r="K20" s="18"/>
      <c r="L20" s="18"/>
    </row>
    <row r="21" spans="2:12" ht="30" customHeight="1" x14ac:dyDescent="0.25">
      <c r="B21"/>
      <c r="C21"/>
      <c r="D21"/>
      <c r="E21"/>
      <c r="F21"/>
      <c r="G21"/>
      <c r="I21" s="18"/>
      <c r="J21" s="18"/>
      <c r="K21" s="18"/>
      <c r="L21" s="18"/>
    </row>
    <row r="22" spans="2:12" ht="30" customHeight="1" x14ac:dyDescent="0.25">
      <c r="B22"/>
      <c r="C22"/>
      <c r="D22"/>
      <c r="E22"/>
      <c r="F22"/>
      <c r="G22"/>
      <c r="I22" s="18"/>
      <c r="J22" s="18"/>
      <c r="K22" s="18"/>
      <c r="L22" s="18"/>
    </row>
    <row r="23" spans="2:12" ht="30" customHeight="1" x14ac:dyDescent="0.25">
      <c r="B23"/>
      <c r="C23"/>
      <c r="D23"/>
      <c r="E23"/>
      <c r="F23"/>
      <c r="G23"/>
    </row>
    <row r="24" spans="2:12" ht="30" customHeight="1" x14ac:dyDescent="0.25">
      <c r="B24"/>
      <c r="C24"/>
      <c r="D24"/>
      <c r="E24"/>
      <c r="F24"/>
      <c r="G24"/>
    </row>
    <row r="25" spans="2:12" ht="30" customHeight="1" x14ac:dyDescent="0.25">
      <c r="B25"/>
      <c r="C25"/>
      <c r="D25"/>
      <c r="E25"/>
      <c r="F25"/>
      <c r="G25"/>
    </row>
    <row r="26" spans="2:12" ht="30" customHeight="1" x14ac:dyDescent="0.25">
      <c r="B26"/>
      <c r="C26"/>
      <c r="D26"/>
      <c r="E26"/>
      <c r="F26"/>
      <c r="G26"/>
    </row>
    <row r="27" spans="2:12" ht="30" customHeight="1" x14ac:dyDescent="0.25">
      <c r="B27"/>
      <c r="C27"/>
      <c r="D27"/>
      <c r="E27"/>
      <c r="F27"/>
      <c r="G27"/>
    </row>
    <row r="28" spans="2:12" ht="30" customHeight="1" x14ac:dyDescent="0.25">
      <c r="B28"/>
      <c r="C28"/>
      <c r="D28"/>
      <c r="E28"/>
      <c r="F28"/>
      <c r="G28"/>
    </row>
    <row r="29" spans="2:12" ht="30" customHeight="1" x14ac:dyDescent="0.25">
      <c r="B29"/>
      <c r="C29"/>
      <c r="D29"/>
      <c r="E29"/>
      <c r="F29"/>
      <c r="G29"/>
    </row>
    <row r="30" spans="2:12" ht="30" customHeight="1" x14ac:dyDescent="0.25">
      <c r="B30"/>
      <c r="C30"/>
      <c r="D30"/>
      <c r="E30"/>
      <c r="F30"/>
      <c r="G30"/>
    </row>
    <row r="31" spans="2:12" ht="30" customHeight="1" x14ac:dyDescent="0.25">
      <c r="B31"/>
      <c r="C31"/>
      <c r="D31"/>
      <c r="E31"/>
      <c r="F31"/>
      <c r="G31"/>
    </row>
    <row r="32" spans="2:12" ht="30" customHeight="1" x14ac:dyDescent="0.25">
      <c r="B32"/>
      <c r="C32"/>
      <c r="D32"/>
      <c r="E32"/>
      <c r="F32"/>
      <c r="G32"/>
    </row>
    <row r="33" spans="2:7" ht="30" customHeight="1" x14ac:dyDescent="0.25">
      <c r="B33"/>
      <c r="C33"/>
      <c r="D33"/>
      <c r="E33"/>
      <c r="F33"/>
      <c r="G33"/>
    </row>
    <row r="34" spans="2:7" ht="30" customHeight="1" x14ac:dyDescent="0.25">
      <c r="B34"/>
      <c r="C34"/>
      <c r="D34"/>
      <c r="E34"/>
      <c r="F34"/>
      <c r="G34"/>
    </row>
    <row r="35" spans="2:7" ht="30" customHeight="1" x14ac:dyDescent="0.25">
      <c r="B35"/>
      <c r="C35"/>
      <c r="D35"/>
      <c r="E35"/>
      <c r="F35"/>
      <c r="G35"/>
    </row>
    <row r="36" spans="2:7" ht="30" customHeight="1" x14ac:dyDescent="0.25">
      <c r="B36"/>
      <c r="C36"/>
      <c r="D36"/>
      <c r="E36"/>
      <c r="F36"/>
      <c r="G36"/>
    </row>
    <row r="37" spans="2:7" ht="30" customHeight="1" x14ac:dyDescent="0.25">
      <c r="B37"/>
      <c r="C37"/>
      <c r="D37"/>
      <c r="E37"/>
      <c r="F37"/>
      <c r="G37"/>
    </row>
    <row r="38" spans="2:7" ht="30" customHeight="1" x14ac:dyDescent="0.25">
      <c r="B38"/>
      <c r="C38"/>
      <c r="D38"/>
      <c r="E38"/>
      <c r="F38"/>
      <c r="G38"/>
    </row>
    <row r="39" spans="2:7" ht="30" customHeight="1" x14ac:dyDescent="0.25">
      <c r="B39"/>
      <c r="C39"/>
      <c r="D39"/>
      <c r="E39"/>
      <c r="F39"/>
      <c r="G39"/>
    </row>
    <row r="40" spans="2:7" ht="30" customHeight="1" x14ac:dyDescent="0.25">
      <c r="B40"/>
      <c r="C40"/>
      <c r="D40"/>
      <c r="E40"/>
      <c r="F40"/>
      <c r="G40"/>
    </row>
    <row r="41" spans="2:7" ht="30" customHeight="1" x14ac:dyDescent="0.25">
      <c r="B41"/>
      <c r="C41"/>
      <c r="D41"/>
      <c r="E41"/>
      <c r="F41"/>
      <c r="G41"/>
    </row>
    <row r="42" spans="2:7" ht="30" customHeight="1" x14ac:dyDescent="0.25">
      <c r="B42"/>
      <c r="C42"/>
      <c r="D42"/>
      <c r="E42"/>
      <c r="F42"/>
      <c r="G42"/>
    </row>
    <row r="43" spans="2:7" ht="30" customHeight="1" x14ac:dyDescent="0.25">
      <c r="B43"/>
      <c r="C43"/>
      <c r="D43"/>
      <c r="E43"/>
      <c r="F43"/>
      <c r="G43"/>
    </row>
    <row r="44" spans="2:7" ht="30" customHeight="1" x14ac:dyDescent="0.25">
      <c r="B44"/>
      <c r="C44"/>
      <c r="D44"/>
      <c r="E44"/>
      <c r="F44"/>
      <c r="G44"/>
    </row>
    <row r="45" spans="2:7" ht="30" customHeight="1" x14ac:dyDescent="0.25">
      <c r="B45"/>
      <c r="C45"/>
      <c r="D45"/>
      <c r="E45"/>
      <c r="F45"/>
      <c r="G45"/>
    </row>
    <row r="46" spans="2:7" ht="30" customHeight="1" x14ac:dyDescent="0.25">
      <c r="B46"/>
      <c r="C46"/>
      <c r="D46"/>
      <c r="E46"/>
      <c r="F46"/>
      <c r="G46"/>
    </row>
    <row r="47" spans="2:7" ht="30" customHeight="1" x14ac:dyDescent="0.25">
      <c r="B47"/>
      <c r="C47"/>
      <c r="D47"/>
      <c r="E47"/>
      <c r="F47"/>
      <c r="G47"/>
    </row>
    <row r="48" spans="2:7" ht="30" customHeight="1" x14ac:dyDescent="0.25">
      <c r="B48"/>
      <c r="C48"/>
      <c r="D48"/>
      <c r="E48"/>
      <c r="F48"/>
      <c r="G48"/>
    </row>
    <row r="49" spans="2:7" ht="30" customHeight="1" x14ac:dyDescent="0.25">
      <c r="B49"/>
      <c r="C49"/>
      <c r="D49"/>
      <c r="E49"/>
      <c r="F49"/>
      <c r="G49"/>
    </row>
    <row r="50" spans="2:7" ht="30" customHeight="1" x14ac:dyDescent="0.25">
      <c r="B50"/>
      <c r="C50"/>
      <c r="D50"/>
      <c r="E50"/>
      <c r="F50"/>
      <c r="G50"/>
    </row>
    <row r="51" spans="2:7" ht="30" customHeight="1" x14ac:dyDescent="0.25">
      <c r="B51"/>
      <c r="C51"/>
      <c r="D51"/>
      <c r="E51"/>
      <c r="F51"/>
      <c r="G51"/>
    </row>
    <row r="52" spans="2:7" ht="30" customHeight="1" x14ac:dyDescent="0.25">
      <c r="B52"/>
      <c r="C52"/>
      <c r="D52"/>
      <c r="E52"/>
      <c r="F52"/>
      <c r="G52"/>
    </row>
    <row r="53" spans="2:7" ht="30" customHeight="1" x14ac:dyDescent="0.25">
      <c r="B53"/>
      <c r="C53"/>
      <c r="D53"/>
      <c r="E53"/>
      <c r="F53"/>
      <c r="G53"/>
    </row>
    <row r="54" spans="2:7" ht="30" customHeight="1" x14ac:dyDescent="0.25">
      <c r="B54"/>
      <c r="C54"/>
      <c r="D54"/>
      <c r="E54"/>
      <c r="F54"/>
      <c r="G54"/>
    </row>
    <row r="55" spans="2:7" ht="30" customHeight="1" x14ac:dyDescent="0.25">
      <c r="B55"/>
      <c r="C55"/>
      <c r="D55"/>
      <c r="E55"/>
      <c r="F55"/>
      <c r="G55"/>
    </row>
    <row r="56" spans="2:7" ht="30" customHeight="1" x14ac:dyDescent="0.25">
      <c r="B56"/>
      <c r="C56"/>
      <c r="D56"/>
      <c r="E56"/>
      <c r="F56"/>
      <c r="G56"/>
    </row>
    <row r="57" spans="2:7" ht="30" customHeight="1" x14ac:dyDescent="0.25">
      <c r="B57"/>
      <c r="C57"/>
      <c r="D57"/>
      <c r="E57"/>
      <c r="F57"/>
      <c r="G57"/>
    </row>
    <row r="58" spans="2:7" ht="30" customHeight="1" x14ac:dyDescent="0.25">
      <c r="B58"/>
      <c r="C58"/>
      <c r="D58"/>
      <c r="E58"/>
      <c r="F58"/>
      <c r="G58"/>
    </row>
    <row r="59" spans="2:7" ht="30" customHeight="1" x14ac:dyDescent="0.25">
      <c r="B59"/>
      <c r="C59"/>
      <c r="D59"/>
      <c r="E59"/>
      <c r="F59"/>
      <c r="G59"/>
    </row>
    <row r="60" spans="2:7" ht="30" customHeight="1" x14ac:dyDescent="0.25">
      <c r="B60"/>
      <c r="C60"/>
      <c r="D60"/>
      <c r="E60"/>
      <c r="F60"/>
      <c r="G60"/>
    </row>
    <row r="61" spans="2:7" ht="30" customHeight="1" x14ac:dyDescent="0.25">
      <c r="B61"/>
      <c r="C61"/>
      <c r="D61"/>
      <c r="E61"/>
      <c r="F61"/>
      <c r="G61"/>
    </row>
    <row r="62" spans="2:7" ht="30" customHeight="1" x14ac:dyDescent="0.25">
      <c r="B62"/>
      <c r="C62"/>
      <c r="D62"/>
      <c r="E62"/>
      <c r="F62"/>
      <c r="G62"/>
    </row>
    <row r="63" spans="2:7" ht="30" customHeight="1" x14ac:dyDescent="0.25">
      <c r="B63"/>
      <c r="C63"/>
      <c r="D63"/>
      <c r="E63"/>
      <c r="F63"/>
      <c r="G63"/>
    </row>
    <row r="64" spans="2:7" ht="30" customHeight="1" x14ac:dyDescent="0.25">
      <c r="B64"/>
      <c r="C64"/>
      <c r="D64"/>
      <c r="E64"/>
      <c r="F64"/>
      <c r="G64"/>
    </row>
    <row r="65" spans="2:7" ht="30" customHeight="1" x14ac:dyDescent="0.25">
      <c r="B65"/>
      <c r="C65"/>
      <c r="D65"/>
      <c r="E65"/>
      <c r="F65"/>
      <c r="G65"/>
    </row>
    <row r="66" spans="2:7" ht="30" customHeight="1" x14ac:dyDescent="0.25">
      <c r="B66"/>
      <c r="C66"/>
      <c r="D66"/>
      <c r="E66"/>
      <c r="F66"/>
      <c r="G66"/>
    </row>
    <row r="67" spans="2:7" ht="30" customHeight="1" x14ac:dyDescent="0.25">
      <c r="B67"/>
      <c r="C67"/>
      <c r="D67"/>
      <c r="E67"/>
      <c r="F67"/>
      <c r="G67"/>
    </row>
    <row r="68" spans="2:7" ht="30" customHeight="1" x14ac:dyDescent="0.25">
      <c r="B68"/>
      <c r="C68"/>
      <c r="D68"/>
      <c r="E68"/>
      <c r="F68"/>
      <c r="G68"/>
    </row>
    <row r="69" spans="2:7" ht="30" customHeight="1" x14ac:dyDescent="0.25">
      <c r="B69"/>
      <c r="C69"/>
      <c r="D69"/>
      <c r="E69"/>
      <c r="F69"/>
      <c r="G69"/>
    </row>
    <row r="70" spans="2:7" ht="30" customHeight="1" x14ac:dyDescent="0.25">
      <c r="B70"/>
      <c r="C70"/>
      <c r="D70"/>
      <c r="E70"/>
      <c r="F70"/>
      <c r="G70"/>
    </row>
    <row r="71" spans="2:7" ht="30" customHeight="1" x14ac:dyDescent="0.25">
      <c r="B71"/>
      <c r="C71"/>
      <c r="D71"/>
      <c r="E71"/>
      <c r="F71"/>
      <c r="G71"/>
    </row>
    <row r="72" spans="2:7" ht="30" customHeight="1" x14ac:dyDescent="0.25">
      <c r="B72"/>
      <c r="C72"/>
      <c r="D72"/>
      <c r="E72"/>
      <c r="F72"/>
      <c r="G72"/>
    </row>
    <row r="73" spans="2:7" ht="30" customHeight="1" x14ac:dyDescent="0.25">
      <c r="B73"/>
      <c r="C73"/>
      <c r="D73"/>
      <c r="E73"/>
      <c r="F73"/>
      <c r="G73"/>
    </row>
    <row r="74" spans="2:7" ht="30" customHeight="1" x14ac:dyDescent="0.25">
      <c r="B74"/>
      <c r="C74"/>
      <c r="D74"/>
      <c r="E74"/>
      <c r="F74"/>
      <c r="G74"/>
    </row>
    <row r="75" spans="2:7" ht="30" customHeight="1" x14ac:dyDescent="0.25">
      <c r="B75"/>
      <c r="C75"/>
      <c r="D75"/>
      <c r="E75"/>
      <c r="F75"/>
      <c r="G75"/>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dataValidations count="3">
    <dataValidation allowBlank="1" showInputMessage="1" showErrorMessage="1" prompt="Užduoties informacija automatiškai atnaujinama šio darbalapio Užduočių „PivotTable“. Naršymo saitas į Užduočių tvarkaraštį yra darbalapio langelyje L1" sqref="A1" xr:uid="{00000000-0002-0000-0100-000000000000}"/>
    <dataValidation allowBlank="1" showInputMessage="1" showErrorMessage="1" prompt="Šiame langelyje yra pavadinimas Naršymo saitas į Užduočių tvarkaraštį yra darbalapio langelyje dešinėje. Instrukcija pateikiama langelyje apačioje" sqref="B1:K1" xr:uid="{00000000-0002-0000-0100-000001000000}"/>
    <dataValidation allowBlank="1" showInputMessage="1" showErrorMessage="1" prompt="Naršymo saitas į Užduočių tvarkaraštį yra šiame langelyje" sqref="L1:N1" xr:uid="{00000000-0002-0000-0100-000002000000}"/>
  </dataValidations>
  <hyperlinks>
    <hyperlink ref="L1:N1" location="'Užduočių tvarkaraštis'!A1" tooltip="Pasirinkite, jei norite eiti į Užduočių tvarkaraščio darbalapį" display="&lt; UŽDUOČIŲ TVARKARAŠTIS" xr:uid="{00000000-0004-0000-0100-000000000000}"/>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3</vt:i4>
      </vt:variant>
    </vt:vector>
  </HeadingPairs>
  <TitlesOfParts>
    <vt:vector size="5" baseType="lpstr">
      <vt:lpstr>Užduočių tvarkaraštis</vt:lpstr>
      <vt:lpstr>Užduočių informacija</vt:lpstr>
      <vt:lpstr>'Užduočių informacija'!Print_Area</vt:lpstr>
      <vt:lpstr>'Užduočių informacija'!Print_Titles</vt:lpstr>
      <vt:lpstr>'Užduočių tvarkaraštis'!Print_Titles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