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tables/table62.xml" ContentType="application/vnd.openxmlformats-officedocument.spreadsheetml.table+xml"/>
  <Override PartName="/xl/tables/table13.xml" ContentType="application/vnd.openxmlformats-officedocument.spreadsheetml.table+xml"/>
  <Override PartName="/xl/tables/table54.xml" ContentType="application/vnd.openxmlformats-officedocument.spreadsheetml.table+xml"/>
  <Override PartName="/xl/tables/table45.xml" ContentType="application/vnd.openxmlformats-officedocument.spreadsheetml.table+xml"/>
  <Override PartName="/xl/tables/table36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3"/>
  <workbookPr filterPrivacy="1" autoCompressPictures="0"/>
  <xr:revisionPtr revIDLastSave="0" documentId="13_ncr:1_{4EAEFD59-BC37-44D5-BBC6-7AE55C38376C}" xr6:coauthVersionLast="48" xr6:coauthVersionMax="48" xr10:uidLastSave="{00000000-0000-0000-0000-000000000000}"/>
  <bookViews>
    <workbookView xWindow="-120" yWindow="-120" windowWidth="29040" windowHeight="17640" activeTab="1" xr2:uid="{00000000-000D-0000-FFFF-FFFF00000000}"/>
  </bookViews>
  <sheets>
    <sheet name="시작" sheetId="2" r:id="rId1"/>
    <sheet name="휴일 예산 플래너" sheetId="1" r:id="rId2"/>
  </sheets>
  <definedNames>
    <definedName name="_xlnm._FilterDatabase" localSheetId="1" hidden="1">'휴일 예산 플래너'!$K$9:$N$9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N14" i="1"/>
  <c r="N15" i="1"/>
  <c r="F11" i="1"/>
  <c r="N4" i="1" l="1"/>
  <c r="F21" i="1"/>
  <c r="F22" i="1"/>
  <c r="F23" i="1"/>
  <c r="F24" i="1"/>
  <c r="F25" i="1"/>
  <c r="F26" i="1"/>
  <c r="F13" i="1"/>
  <c r="F12" i="1"/>
  <c r="F14" i="1"/>
  <c r="F15" i="1"/>
  <c r="F16" i="1"/>
  <c r="F17" i="1" l="1"/>
  <c r="N3" i="1"/>
  <c r="N6" i="1" s="1"/>
  <c r="N21" i="1"/>
  <c r="L17" i="1"/>
  <c r="M17" i="1"/>
  <c r="N22" i="1"/>
  <c r="N23" i="1"/>
  <c r="N24" i="1"/>
  <c r="N25" i="1"/>
  <c r="N26" i="1"/>
  <c r="N27" i="1"/>
  <c r="N33" i="1"/>
  <c r="N34" i="1"/>
  <c r="L28" i="1"/>
  <c r="N13" i="1"/>
  <c r="N12" i="1"/>
  <c r="N11" i="1"/>
  <c r="F35" i="1"/>
  <c r="F32" i="1"/>
  <c r="F33" i="1"/>
  <c r="D36" i="1"/>
  <c r="E36" i="1"/>
  <c r="N32" i="1"/>
  <c r="M36" i="1"/>
  <c r="L36" i="1"/>
  <c r="M28" i="1"/>
  <c r="E28" i="1"/>
  <c r="D28" i="1"/>
  <c r="E17" i="1"/>
  <c r="D17" i="1"/>
  <c r="N17" i="1" l="1"/>
  <c r="N28" i="1"/>
  <c r="F36" i="1"/>
  <c r="N36" i="1"/>
  <c r="F28" i="1"/>
</calcChain>
</file>

<file path=xl/sharedStrings.xml><?xml version="1.0" encoding="utf-8"?>
<sst xmlns="http://schemas.openxmlformats.org/spreadsheetml/2006/main" count="74" uniqueCount="44">
  <si>
    <t>이 서식 파일을 사용하는 방법</t>
  </si>
  <si>
    <t>휴일 예산 
플래너</t>
  </si>
  <si>
    <t>선물</t>
  </si>
  <si>
    <t>항목</t>
  </si>
  <si>
    <t>가족</t>
  </si>
  <si>
    <t>친구</t>
  </si>
  <si>
    <t>동료</t>
  </si>
  <si>
    <t>선생님, 시터 등</t>
  </si>
  <si>
    <t>자선 기부</t>
  </si>
  <si>
    <t>기타(행을 추가하려면 이 행의 마지막 열을 탭합니다)</t>
  </si>
  <si>
    <t>포장</t>
  </si>
  <si>
    <t>선물 포장</t>
  </si>
  <si>
    <t>태그</t>
  </si>
  <si>
    <t>소모품(리본, 테이프 등)</t>
  </si>
  <si>
    <t>상자</t>
  </si>
  <si>
    <t>우편</t>
  </si>
  <si>
    <t>여행</t>
  </si>
  <si>
    <t>항공료</t>
  </si>
  <si>
    <t>숙박</t>
  </si>
  <si>
    <t>교통비</t>
  </si>
  <si>
    <t>예산</t>
  </si>
  <si>
    <t>실제</t>
  </si>
  <si>
    <t>차액</t>
  </si>
  <si>
    <t>연말연시 예산</t>
  </si>
  <si>
    <t>실제 경비</t>
  </si>
  <si>
    <t>연말연시 식사</t>
  </si>
  <si>
    <t>식료품</t>
  </si>
  <si>
    <t>주류</t>
  </si>
  <si>
    <t>장식</t>
  </si>
  <si>
    <t>여가비</t>
  </si>
  <si>
    <t>파티 스텝(바텐더, 케이터링 업체 직원, 청소 도우미 등)</t>
  </si>
  <si>
    <t>음식 및 음료</t>
  </si>
  <si>
    <t>의류</t>
  </si>
  <si>
    <t>티켓</t>
  </si>
  <si>
    <t>외식</t>
  </si>
  <si>
    <t>기타</t>
  </si>
  <si>
    <t>연말연시 사진</t>
  </si>
  <si>
    <t xml:space="preserve">가스 </t>
  </si>
  <si>
    <r>
      <t xml:space="preserve">시작하려면 각 범주 표에 </t>
    </r>
    <r>
      <rPr>
        <b/>
        <sz val="12"/>
        <rFont val="Malgun Gothic"/>
        <family val="2"/>
      </rPr>
      <t>예산</t>
    </r>
    <r>
      <rPr>
        <sz val="12"/>
        <rFont val="Malgun Gothic"/>
        <family val="2"/>
      </rPr>
      <t>과</t>
    </r>
    <r>
      <rPr>
        <b/>
        <sz val="12"/>
        <rFont val="Malgun Gothic"/>
        <family val="2"/>
      </rPr>
      <t>실제 경비</t>
    </r>
    <r>
      <rPr>
        <sz val="12"/>
        <rFont val="Malgun Gothic"/>
        <family val="2"/>
      </rPr>
      <t>를 입력합니다.</t>
    </r>
  </si>
  <si>
    <r>
      <rPr>
        <b/>
        <sz val="12"/>
        <rFont val="Malgun Gothic"/>
        <family val="2"/>
      </rPr>
      <t>연말연시 예산</t>
    </r>
    <r>
      <rPr>
        <sz val="12"/>
        <rFont val="Malgun Gothic"/>
        <family val="2"/>
      </rPr>
      <t xml:space="preserve">, </t>
    </r>
    <r>
      <rPr>
        <b/>
        <sz val="12"/>
        <rFont val="Malgun Gothic"/>
        <family val="2"/>
      </rPr>
      <t>실제 지출한 금액 합계</t>
    </r>
    <r>
      <rPr>
        <sz val="12"/>
        <rFont val="Malgun Gothic"/>
        <family val="2"/>
      </rPr>
      <t xml:space="preserve">, 및 </t>
    </r>
    <r>
      <rPr>
        <b/>
        <sz val="12"/>
        <rFont val="Malgun Gothic"/>
        <family val="2"/>
      </rPr>
      <t>차액</t>
    </r>
    <r>
      <rPr>
        <sz val="12"/>
        <rFont val="Malgun Gothic"/>
        <family val="2"/>
      </rPr>
      <t>은 자동으로 계산됩니다.</t>
    </r>
  </si>
  <si>
    <t>연말연시 예산 계획표를 사용하여 경비를 추적하세요.</t>
    <phoneticPr fontId="31" type="noConversion"/>
  </si>
  <si>
    <t>차액</t>
    <phoneticPr fontId="1" type="noConversion"/>
  </si>
  <si>
    <t>차액(예산 초과/미만)</t>
    <phoneticPr fontId="1" type="noConversion"/>
  </si>
  <si>
    <t>요약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</si>
</sst>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&quot;₩&quot;#,##0.00"/>
    <numFmt numFmtId="181" formatCode="&quot;₩&quot;#,##0.00_);[Red]\(&quot;₩&quot;#,##0.00\)"/>
  </numFmts>
  <fonts count="65">
    <font>
      <sz val="10"/>
      <name val="Malgun Gothic"/>
      <family val="2"/>
    </font>
    <font>
      <sz val="8"/>
      <color theme="1"/>
      <name val="Arial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8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b/>
      <sz val="12"/>
      <color theme="0"/>
      <name val="Malgun Gothic"/>
      <family val="2"/>
    </font>
    <font>
      <b/>
      <sz val="20"/>
      <color theme="5"/>
      <name val="Malgun Gothic"/>
      <family val="2"/>
    </font>
    <font>
      <b/>
      <sz val="48"/>
      <color theme="5"/>
      <name val="Malgun Gothic"/>
      <family val="2"/>
    </font>
    <font>
      <b/>
      <sz val="18"/>
      <color theme="4" tint="-0.499984740745262"/>
      <name val="Malgun Gothic"/>
      <family val="2"/>
    </font>
    <font>
      <b/>
      <sz val="10"/>
      <color theme="4" tint="-0.24994659260841701"/>
      <name val="Malgun Gothic"/>
      <family val="2"/>
    </font>
    <font>
      <b/>
      <sz val="12"/>
      <color theme="4" tint="-0.499984740745262"/>
      <name val="Malgun Gothic"/>
      <family val="2"/>
    </font>
    <font>
      <sz val="18"/>
      <color theme="0"/>
      <name val="Malgun Gothic"/>
      <family val="2"/>
    </font>
    <font>
      <sz val="12"/>
      <name val="Malgun Gothic"/>
      <family val="2"/>
    </font>
    <font>
      <b/>
      <sz val="12"/>
      <name val="Malgun Gothic"/>
      <family val="2"/>
    </font>
    <font>
      <b/>
      <sz val="11"/>
      <name val="Malgun Gothic"/>
      <family val="2"/>
    </font>
    <font>
      <sz val="11"/>
      <name val="Malgun Gothic"/>
      <family val="2"/>
    </font>
    <font>
      <sz val="8"/>
      <name val="돋움"/>
      <family val="3"/>
      <charset val="129"/>
    </font>
    <font>
      <sz val="10"/>
      <name val="Malgun Gothic"/>
      <family val="3"/>
      <charset val="129"/>
    </font>
    <font>
      <sz val="10"/>
      <color theme="2"/>
      <name val="Malgun Gothic"/>
      <family val="3"/>
      <charset val="129"/>
    </font>
    <font>
      <sz val="56"/>
      <color theme="1"/>
      <name val="Malgun Gothic"/>
      <family val="3"/>
      <charset val="129"/>
    </font>
    <font>
      <sz val="10"/>
      <color theme="1"/>
      <name val="Malgun Gothic"/>
      <family val="3"/>
      <charset val="129"/>
    </font>
    <font>
      <b/>
      <sz val="48"/>
      <color theme="8"/>
      <name val="Malgun Gothic"/>
      <family val="3"/>
      <charset val="129"/>
    </font>
    <font>
      <b/>
      <sz val="18"/>
      <color theme="4" tint="-0.499984740745262"/>
      <name val="Malgun Gothic"/>
      <family val="3"/>
      <charset val="129"/>
    </font>
    <font>
      <b/>
      <sz val="48"/>
      <color theme="5"/>
      <name val="Malgun Gothic"/>
      <family val="3"/>
      <charset val="129"/>
    </font>
    <font>
      <b/>
      <sz val="16"/>
      <name val="Malgun Gothic"/>
      <family val="3"/>
      <charset val="129"/>
    </font>
    <font>
      <b/>
      <sz val="10"/>
      <color indexed="63"/>
      <name val="Malgun Gothic"/>
      <family val="3"/>
      <charset val="129"/>
    </font>
    <font>
      <sz val="18"/>
      <color theme="1"/>
      <name val="Malgun Gothic"/>
      <family val="3"/>
      <charset val="129"/>
    </font>
    <font>
      <b/>
      <sz val="18"/>
      <color theme="1"/>
      <name val="Malgun Gothic"/>
      <family val="3"/>
      <charset val="129"/>
    </font>
    <font>
      <b/>
      <sz val="48"/>
      <color theme="9"/>
      <name val="Malgun Gothic"/>
      <family val="3"/>
      <charset val="129"/>
    </font>
    <font>
      <sz val="18"/>
      <color theme="5" tint="-0.499984740745262"/>
      <name val="Malgun Gothic"/>
      <family val="3"/>
      <charset val="129"/>
    </font>
    <font>
      <b/>
      <sz val="18"/>
      <color theme="5" tint="-0.499984740745262"/>
      <name val="Malgun Gothic"/>
      <family val="3"/>
      <charset val="129"/>
    </font>
    <font>
      <sz val="56"/>
      <color theme="4" tint="-0.499984740745262"/>
      <name val="Malgun Gothic"/>
      <family val="3"/>
      <charset val="129"/>
    </font>
    <font>
      <sz val="60"/>
      <color theme="4" tint="-0.499984740745262"/>
      <name val="Malgun Gothic"/>
      <family val="3"/>
      <charset val="129"/>
    </font>
    <font>
      <b/>
      <sz val="20"/>
      <color theme="9"/>
      <name val="Malgun Gothic"/>
      <family val="3"/>
      <charset val="129"/>
    </font>
    <font>
      <b/>
      <sz val="20"/>
      <color theme="2" tint="-0.749992370372631"/>
      <name val="Malgun Gothic"/>
      <family val="3"/>
      <charset val="129"/>
    </font>
    <font>
      <b/>
      <sz val="10"/>
      <color theme="2" tint="-0.749992370372631"/>
      <name val="Malgun Gothic"/>
      <family val="3"/>
      <charset val="129"/>
    </font>
    <font>
      <b/>
      <sz val="20"/>
      <color theme="6"/>
      <name val="Malgun Gothic"/>
      <family val="3"/>
      <charset val="129"/>
    </font>
    <font>
      <b/>
      <sz val="12"/>
      <name val="Malgun Gothic"/>
      <family val="3"/>
      <charset val="129"/>
    </font>
    <font>
      <b/>
      <sz val="12"/>
      <color theme="0"/>
      <name val="Malgun Gothic"/>
      <family val="3"/>
      <charset val="129"/>
    </font>
    <font>
      <sz val="12"/>
      <name val="Malgun Gothic"/>
      <family val="3"/>
      <charset val="129"/>
    </font>
    <font>
      <b/>
      <sz val="12"/>
      <color theme="1"/>
      <name val="Malgun Gothic"/>
      <family val="3"/>
      <charset val="129"/>
    </font>
    <font>
      <b/>
      <sz val="20"/>
      <color theme="7"/>
      <name val="Malgun Gothic"/>
      <family val="3"/>
      <charset val="129"/>
    </font>
    <font>
      <b/>
      <sz val="20"/>
      <color theme="8" tint="-0.499984740745262"/>
      <name val="Malgun Gothic"/>
      <family val="3"/>
      <charset val="129"/>
    </font>
    <font>
      <sz val="10"/>
      <color theme="8" tint="-0.499984740745262"/>
      <name val="Malgun Gothic"/>
      <family val="3"/>
      <charset val="129"/>
    </font>
    <font>
      <b/>
      <sz val="20"/>
      <color theme="4" tint="-0.499984740745262"/>
      <name val="Malgun Gothic"/>
      <family val="3"/>
      <charset val="129"/>
    </font>
    <font>
      <b/>
      <sz val="12"/>
      <color theme="2"/>
      <name val="Malgun Gothic"/>
      <family val="3"/>
      <charset val="129"/>
    </font>
    <font>
      <b/>
      <sz val="10"/>
      <name val="Malgun Gothic"/>
      <family val="3"/>
      <charset val="129"/>
    </font>
    <font>
      <b/>
      <sz val="20"/>
      <color theme="5" tint="-0.249977111117893"/>
      <name val="Malgun Gothic"/>
      <family val="3"/>
      <charset val="129"/>
    </font>
    <font>
      <sz val="10"/>
      <color theme="9"/>
      <name val="Malgun Gothic"/>
      <family val="3"/>
      <charset val="129"/>
    </font>
    <font>
      <sz val="10"/>
      <color indexed="63"/>
      <name val="Malgun Gothic"/>
      <family val="3"/>
      <charset val="129"/>
    </font>
  </fonts>
  <fills count="4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1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20" fillId="2" borderId="0">
      <alignment horizontal="left" vertical="center"/>
    </xf>
    <xf numFmtId="178" fontId="24" fillId="0" borderId="0">
      <alignment horizontal="right"/>
    </xf>
    <xf numFmtId="0" fontId="24" fillId="0" borderId="0">
      <alignment horizontal="left"/>
    </xf>
    <xf numFmtId="0" fontId="21" fillId="0" borderId="0">
      <alignment horizontal="center" vertical="center"/>
    </xf>
    <xf numFmtId="0" fontId="22" fillId="0" borderId="0">
      <alignment horizontal="left" vertical="center"/>
    </xf>
    <xf numFmtId="0" fontId="23" fillId="4" borderId="0">
      <alignment vertical="center"/>
    </xf>
    <xf numFmtId="178" fontId="23" fillId="5" borderId="0">
      <alignment horizontal="right" vertical="center"/>
    </xf>
    <xf numFmtId="0" fontId="20" fillId="2" borderId="0">
      <alignment horizontal="right" vertical="center"/>
    </xf>
    <xf numFmtId="178" fontId="25" fillId="6" borderId="0">
      <alignment horizontal="right"/>
    </xf>
    <xf numFmtId="0" fontId="11" fillId="0" borderId="1" applyNumberFormat="0" applyFill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6" applyNumberFormat="0" applyAlignment="0" applyProtection="0"/>
    <xf numFmtId="0" fontId="16" fillId="17" borderId="7" applyNumberFormat="0" applyAlignment="0" applyProtection="0"/>
    <xf numFmtId="0" fontId="5" fillId="17" borderId="6" applyNumberFormat="0" applyAlignment="0" applyProtection="0"/>
    <xf numFmtId="0" fontId="14" fillId="0" borderId="8" applyNumberFormat="0" applyFill="0" applyAlignment="0" applyProtection="0"/>
    <xf numFmtId="0" fontId="6" fillId="18" borderId="9" applyNumberFormat="0" applyAlignment="0" applyProtection="0"/>
    <xf numFmtId="0" fontId="19" fillId="0" borderId="0" applyNumberFormat="0" applyFill="0" applyBorder="0" applyAlignment="0" applyProtection="0"/>
    <xf numFmtId="0" fontId="7" fillId="19" borderId="10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</cellStyleXfs>
  <cellXfs count="97">
    <xf numFmtId="0" fontId="0" fillId="0" borderId="0" xfId="0"/>
    <xf numFmtId="0" fontId="26" fillId="3" borderId="0" xfId="10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center" wrapText="1"/>
    </xf>
    <xf numFmtId="0" fontId="32" fillId="5" borderId="0" xfId="0" applyFont="1" applyFill="1"/>
    <xf numFmtId="0" fontId="33" fillId="5" borderId="0" xfId="0" applyFont="1" applyFill="1"/>
    <xf numFmtId="0" fontId="34" fillId="5" borderId="0" xfId="5" applyFont="1" applyFill="1" applyAlignment="1">
      <alignment horizontal="left" vertical="center" wrapText="1"/>
    </xf>
    <xf numFmtId="0" fontId="34" fillId="5" borderId="0" xfId="5" applyFont="1" applyFill="1">
      <alignment horizontal="left" vertical="center"/>
    </xf>
    <xf numFmtId="0" fontId="35" fillId="5" borderId="0" xfId="0" applyFont="1" applyFill="1" applyAlignment="1">
      <alignment horizontal="left"/>
    </xf>
    <xf numFmtId="0" fontId="36" fillId="5" borderId="0" xfId="5" applyFont="1" applyFill="1">
      <alignment horizontal="left" vertical="center"/>
    </xf>
    <xf numFmtId="0" fontId="32" fillId="0" borderId="0" xfId="0" applyFont="1"/>
    <xf numFmtId="0" fontId="37" fillId="0" borderId="0" xfId="6" applyFont="1" applyFill="1">
      <alignment vertical="center"/>
    </xf>
    <xf numFmtId="0" fontId="33" fillId="5" borderId="0" xfId="0" applyFont="1" applyFill="1" applyAlignment="1">
      <alignment horizontal="left"/>
    </xf>
    <xf numFmtId="0" fontId="38" fillId="5" borderId="0" xfId="5" applyFont="1" applyFill="1">
      <alignment horizontal="left" vertical="center"/>
    </xf>
    <xf numFmtId="0" fontId="39" fillId="5" borderId="0" xfId="0" applyFont="1" applyFill="1" applyAlignment="1">
      <alignment vertical="center"/>
    </xf>
    <xf numFmtId="0" fontId="32" fillId="5" borderId="0" xfId="0" applyFont="1" applyFill="1" applyAlignment="1">
      <alignment vertical="top"/>
    </xf>
    <xf numFmtId="0" fontId="33" fillId="5" borderId="0" xfId="0" applyFont="1" applyFill="1" applyAlignment="1">
      <alignment horizontal="left" vertical="top"/>
    </xf>
    <xf numFmtId="0" fontId="38" fillId="5" borderId="0" xfId="5" applyFont="1" applyFill="1" applyAlignment="1">
      <alignment horizontal="left" vertical="top"/>
    </xf>
    <xf numFmtId="0" fontId="40" fillId="5" borderId="0" xfId="0" applyFont="1" applyFill="1" applyAlignment="1">
      <alignment horizontal="left" vertical="top" wrapText="1"/>
    </xf>
    <xf numFmtId="0" fontId="41" fillId="5" borderId="0" xfId="6" applyFont="1" applyFill="1">
      <alignment vertical="center"/>
    </xf>
    <xf numFmtId="178" fontId="41" fillId="5" borderId="0" xfId="7" applyFont="1">
      <alignment horizontal="right" vertical="center"/>
    </xf>
    <xf numFmtId="178" fontId="42" fillId="5" borderId="0" xfId="7" applyFont="1">
      <alignment horizontal="right" vertical="center"/>
    </xf>
    <xf numFmtId="0" fontId="32" fillId="0" borderId="0" xfId="0" applyFont="1" applyAlignment="1">
      <alignment vertical="top"/>
    </xf>
    <xf numFmtId="0" fontId="33" fillId="5" borderId="0" xfId="0" applyFont="1" applyFill="1" applyAlignment="1">
      <alignment horizontal="left" vertical="center"/>
    </xf>
    <xf numFmtId="0" fontId="43" fillId="5" borderId="0" xfId="5" applyFont="1" applyFill="1">
      <alignment horizontal="left" vertical="center"/>
    </xf>
    <xf numFmtId="0" fontId="40" fillId="5" borderId="0" xfId="0" applyFont="1" applyFill="1" applyAlignment="1">
      <alignment horizontal="left" vertical="center" wrapText="1"/>
    </xf>
    <xf numFmtId="0" fontId="41" fillId="5" borderId="0" xfId="6" applyFont="1" applyFill="1" applyAlignment="1">
      <alignment vertical="top"/>
    </xf>
    <xf numFmtId="178" fontId="41" fillId="5" borderId="0" xfId="7" applyFont="1" applyAlignment="1">
      <alignment horizontal="right" vertical="top"/>
    </xf>
    <xf numFmtId="178" fontId="42" fillId="5" borderId="0" xfId="7" applyFont="1" applyAlignment="1">
      <alignment horizontal="right" vertical="top"/>
    </xf>
    <xf numFmtId="0" fontId="41" fillId="5" borderId="2" xfId="6" applyFont="1" applyFill="1" applyBorder="1">
      <alignment vertical="center"/>
    </xf>
    <xf numFmtId="0" fontId="32" fillId="5" borderId="2" xfId="0" applyFont="1" applyFill="1" applyBorder="1"/>
    <xf numFmtId="181" fontId="44" fillId="5" borderId="2" xfId="0" applyNumberFormat="1" applyFont="1" applyFill="1" applyBorder="1" applyAlignment="1">
      <alignment horizontal="right" vertical="center"/>
    </xf>
    <xf numFmtId="181" fontId="45" fillId="5" borderId="0" xfId="0" applyNumberFormat="1" applyFont="1" applyFill="1" applyAlignment="1">
      <alignment horizontal="right" vertical="center"/>
    </xf>
    <xf numFmtId="0" fontId="46" fillId="5" borderId="0" xfId="5" applyFont="1" applyFill="1">
      <alignment horizontal="left" vertical="center"/>
    </xf>
    <xf numFmtId="0" fontId="32" fillId="5" borderId="0" xfId="0" applyFont="1" applyFill="1" applyAlignment="1">
      <alignment horizontal="left"/>
    </xf>
    <xf numFmtId="0" fontId="42" fillId="5" borderId="0" xfId="6" applyFont="1" applyFill="1">
      <alignment vertical="center"/>
    </xf>
    <xf numFmtId="0" fontId="32" fillId="3" borderId="0" xfId="0" applyFont="1" applyFill="1"/>
    <xf numFmtId="0" fontId="33" fillId="3" borderId="0" xfId="0" applyFont="1" applyFill="1" applyAlignment="1">
      <alignment horizontal="left" vertical="center"/>
    </xf>
    <xf numFmtId="0" fontId="47" fillId="3" borderId="0" xfId="5" applyFont="1" applyFill="1" applyAlignment="1">
      <alignment horizontal="left" vertical="center" wrapText="1"/>
    </xf>
    <xf numFmtId="0" fontId="38" fillId="3" borderId="0" xfId="5" applyFont="1" applyFill="1">
      <alignment horizontal="left" vertical="center"/>
    </xf>
    <xf numFmtId="0" fontId="40" fillId="3" borderId="0" xfId="0" applyFont="1" applyFill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1" fillId="0" borderId="0" xfId="4" applyFont="1">
      <alignment horizontal="center" vertical="center"/>
    </xf>
    <xf numFmtId="0" fontId="49" fillId="0" borderId="0" xfId="4" applyFont="1">
      <alignment horizontal="center" vertical="center"/>
    </xf>
    <xf numFmtId="0" fontId="49" fillId="0" borderId="0" xfId="4" applyFont="1">
      <alignment horizontal="center" vertical="center"/>
    </xf>
    <xf numFmtId="0" fontId="52" fillId="11" borderId="0" xfId="1" applyFont="1" applyFill="1" applyAlignment="1">
      <alignment horizontal="left" vertical="center" indent="1"/>
    </xf>
    <xf numFmtId="0" fontId="52" fillId="11" borderId="0" xfId="8" applyFont="1" applyFill="1">
      <alignment horizontal="right" vertical="center"/>
    </xf>
    <xf numFmtId="0" fontId="53" fillId="0" borderId="0" xfId="8" applyFont="1" applyFill="1">
      <alignment horizontal="right" vertical="center"/>
    </xf>
    <xf numFmtId="0" fontId="53" fillId="0" borderId="0" xfId="1" applyFont="1" applyFill="1">
      <alignment horizontal="left" vertical="center"/>
    </xf>
    <xf numFmtId="0" fontId="40" fillId="0" borderId="0" xfId="0" applyFont="1" applyAlignment="1">
      <alignment horizontal="left" vertical="center" wrapText="1"/>
    </xf>
    <xf numFmtId="0" fontId="52" fillId="9" borderId="0" xfId="1" applyFont="1" applyFill="1" applyAlignment="1">
      <alignment horizontal="left" vertical="center" indent="1"/>
    </xf>
    <xf numFmtId="0" fontId="52" fillId="9" borderId="0" xfId="8" applyFont="1" applyFill="1">
      <alignment horizontal="right" vertical="center"/>
    </xf>
    <xf numFmtId="0" fontId="54" fillId="0" borderId="0" xfId="0" applyFont="1" applyAlignment="1">
      <alignment horizontal="left" vertical="center" indent="1" shrinkToFit="1"/>
    </xf>
    <xf numFmtId="178" fontId="54" fillId="0" borderId="0" xfId="0" applyNumberFormat="1" applyFont="1" applyAlignment="1">
      <alignment vertical="center"/>
    </xf>
    <xf numFmtId="178" fontId="54" fillId="0" borderId="0" xfId="0" applyNumberFormat="1" applyFont="1" applyAlignment="1">
      <alignment horizontal="right" vertical="center"/>
    </xf>
    <xf numFmtId="178" fontId="32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left" vertical="center" indent="1"/>
    </xf>
    <xf numFmtId="0" fontId="54" fillId="0" borderId="0" xfId="0" applyFont="1" applyAlignment="1">
      <alignment vertical="center"/>
    </xf>
    <xf numFmtId="0" fontId="55" fillId="0" borderId="3" xfId="0" applyFont="1" applyBorder="1" applyAlignment="1">
      <alignment horizontal="left" indent="1" shrinkToFit="1"/>
    </xf>
    <xf numFmtId="178" fontId="55" fillId="0" borderId="3" xfId="0" applyNumberFormat="1" applyFont="1" applyBorder="1"/>
    <xf numFmtId="178" fontId="55" fillId="0" borderId="3" xfId="0" applyNumberFormat="1" applyFont="1" applyBorder="1" applyAlignment="1">
      <alignment horizontal="right"/>
    </xf>
    <xf numFmtId="178" fontId="55" fillId="0" borderId="0" xfId="0" applyNumberFormat="1" applyFont="1" applyAlignment="1">
      <alignment horizontal="right"/>
    </xf>
    <xf numFmtId="0" fontId="55" fillId="0" borderId="0" xfId="0" applyFont="1" applyAlignment="1">
      <alignment horizontal="left" indent="1" shrinkToFit="1"/>
    </xf>
    <xf numFmtId="178" fontId="55" fillId="0" borderId="0" xfId="0" applyNumberFormat="1" applyFont="1"/>
    <xf numFmtId="0" fontId="56" fillId="0" borderId="0" xfId="4" applyFont="1">
      <alignment horizontal="center" vertical="center"/>
    </xf>
    <xf numFmtId="0" fontId="57" fillId="0" borderId="0" xfId="4" applyFont="1">
      <alignment horizontal="center" vertical="center"/>
    </xf>
    <xf numFmtId="0" fontId="58" fillId="0" borderId="0" xfId="0" applyFont="1" applyAlignment="1">
      <alignment horizontal="left" vertical="center"/>
    </xf>
    <xf numFmtId="0" fontId="59" fillId="0" borderId="0" xfId="4" applyFont="1">
      <alignment horizontal="center" vertical="center"/>
    </xf>
    <xf numFmtId="0" fontId="60" fillId="0" borderId="0" xfId="1" applyFont="1" applyFill="1">
      <alignment horizontal="left" vertical="center"/>
    </xf>
    <xf numFmtId="0" fontId="52" fillId="8" borderId="0" xfId="1" applyFont="1" applyFill="1" applyAlignment="1">
      <alignment horizontal="left" vertical="center" indent="1"/>
    </xf>
    <xf numFmtId="0" fontId="52" fillId="8" borderId="0" xfId="8" applyFont="1" applyFill="1">
      <alignment horizontal="right" vertical="center"/>
    </xf>
    <xf numFmtId="0" fontId="61" fillId="0" borderId="0" xfId="0" applyFont="1" applyAlignment="1">
      <alignment vertical="center"/>
    </xf>
    <xf numFmtId="0" fontId="52" fillId="7" borderId="0" xfId="1" applyFont="1" applyFill="1" applyAlignment="1">
      <alignment horizontal="left" vertical="center" indent="1"/>
    </xf>
    <xf numFmtId="0" fontId="52" fillId="7" borderId="0" xfId="8" applyFont="1" applyFill="1">
      <alignment horizontal="right" vertical="center"/>
    </xf>
    <xf numFmtId="0" fontId="32" fillId="0" borderId="0" xfId="0" applyFont="1" applyAlignment="1">
      <alignment horizontal="left" vertical="center"/>
    </xf>
    <xf numFmtId="0" fontId="55" fillId="0" borderId="3" xfId="3" applyFont="1" applyBorder="1" applyAlignment="1">
      <alignment horizontal="left" indent="1"/>
    </xf>
    <xf numFmtId="178" fontId="55" fillId="0" borderId="3" xfId="2" applyFont="1" applyBorder="1">
      <alignment horizontal="right"/>
    </xf>
    <xf numFmtId="178" fontId="55" fillId="0" borderId="0" xfId="2" applyFont="1">
      <alignment horizontal="right"/>
    </xf>
    <xf numFmtId="0" fontId="55" fillId="0" borderId="0" xfId="3" applyFont="1" applyAlignment="1">
      <alignment horizontal="left" indent="1"/>
    </xf>
    <xf numFmtId="0" fontId="57" fillId="0" borderId="0" xfId="4" applyFont="1">
      <alignment horizontal="center" vertical="center"/>
    </xf>
    <xf numFmtId="0" fontId="62" fillId="0" borderId="0" xfId="4" applyFont="1">
      <alignment horizontal="center" vertical="center"/>
    </xf>
    <xf numFmtId="0" fontId="52" fillId="12" borderId="0" xfId="1" applyFont="1" applyFill="1" applyAlignment="1">
      <alignment horizontal="left" vertical="center" indent="1"/>
    </xf>
    <xf numFmtId="0" fontId="52" fillId="12" borderId="0" xfId="8" applyFont="1" applyFill="1">
      <alignment horizontal="right" vertical="center"/>
    </xf>
    <xf numFmtId="0" fontId="53" fillId="10" borderId="0" xfId="1" applyFont="1" applyFill="1" applyAlignment="1">
      <alignment horizontal="left" vertical="center" indent="1"/>
    </xf>
    <xf numFmtId="0" fontId="53" fillId="10" borderId="0" xfId="8" applyFont="1" applyFill="1">
      <alignment horizontal="right" vertical="center"/>
    </xf>
    <xf numFmtId="0" fontId="63" fillId="0" borderId="0" xfId="0" applyFont="1"/>
    <xf numFmtId="0" fontId="33" fillId="0" borderId="0" xfId="0" applyFont="1"/>
    <xf numFmtId="0" fontId="64" fillId="0" borderId="0" xfId="0" applyFont="1" applyAlignment="1">
      <alignment horizontal="left" vertical="center"/>
    </xf>
    <xf numFmtId="0" fontId="32" fillId="4" borderId="0" xfId="0" applyFont="1" applyFill="1"/>
    <xf numFmtId="0" fontId="33" fillId="4" borderId="0" xfId="0" applyFont="1" applyFill="1"/>
  </cellXfs>
  <cellStyles count="56">
    <cellStyle name="20% - 강조색1" xfId="33" builtinId="30" customBuiltin="1"/>
    <cellStyle name="20% - 강조색2" xfId="37" builtinId="34" customBuiltin="1"/>
    <cellStyle name="20% - 강조색3" xfId="41" builtinId="38" customBuiltin="1"/>
    <cellStyle name="20% - 강조색4" xfId="45" builtinId="42" customBuiltin="1"/>
    <cellStyle name="20% - 강조색5" xfId="49" builtinId="46" customBuiltin="1"/>
    <cellStyle name="20% - 강조색6" xfId="53" builtinId="50" customBuiltin="1"/>
    <cellStyle name="40% - 강조색1" xfId="34" builtinId="31" customBuiltin="1"/>
    <cellStyle name="40% - 강조색2" xfId="38" builtinId="35" customBuiltin="1"/>
    <cellStyle name="40% - 강조색3" xfId="42" builtinId="39" customBuiltin="1"/>
    <cellStyle name="40% - 강조색4" xfId="46" builtinId="43" customBuiltin="1"/>
    <cellStyle name="40% - 강조색5" xfId="50" builtinId="47" customBuiltin="1"/>
    <cellStyle name="40% - 강조색6" xfId="54" builtinId="51" customBuiltin="1"/>
    <cellStyle name="60% - 강조색1" xfId="35" builtinId="32" customBuiltin="1"/>
    <cellStyle name="60% - 강조색2" xfId="39" builtinId="36" customBuiltin="1"/>
    <cellStyle name="60% - 강조색3" xfId="43" builtinId="40" customBuiltin="1"/>
    <cellStyle name="60% - 강조색4" xfId="47" builtinId="44" customBuiltin="1"/>
    <cellStyle name="60% - 강조색5" xfId="51" builtinId="48" customBuiltin="1"/>
    <cellStyle name="60% - 강조색6" xfId="55" builtinId="52" customBuiltin="1"/>
    <cellStyle name="강조색1" xfId="32" builtinId="29" customBuiltin="1"/>
    <cellStyle name="강조색2" xfId="36" builtinId="33" customBuiltin="1"/>
    <cellStyle name="강조색3" xfId="40" builtinId="37" customBuiltin="1"/>
    <cellStyle name="강조색4" xfId="44" builtinId="41" customBuiltin="1"/>
    <cellStyle name="강조색5" xfId="48" builtinId="45" customBuiltin="1"/>
    <cellStyle name="강조색6" xfId="52" builtinId="49" customBuiltin="1"/>
    <cellStyle name="경고문" xfId="28" builtinId="11" customBuiltin="1"/>
    <cellStyle name="계산" xfId="25" builtinId="22" customBuiltin="1"/>
    <cellStyle name="기본 2" xfId="1" xr:uid="{00000000-0005-0000-0000-000001000000}"/>
    <cellStyle name="기본 2 2" xfId="8" xr:uid="{00000000-0005-0000-0000-000002000000}"/>
    <cellStyle name="기본 3" xfId="4" xr:uid="{00000000-0005-0000-0000-000003000000}"/>
    <cellStyle name="기본 4" xfId="5" xr:uid="{00000000-0005-0000-0000-000004000000}"/>
    <cellStyle name="기본 5" xfId="6" xr:uid="{00000000-0005-0000-0000-000005000000}"/>
    <cellStyle name="나쁨" xfId="21" builtinId="27" customBuiltin="1"/>
    <cellStyle name="메모" xfId="29" builtinId="10" customBuiltin="1"/>
    <cellStyle name="백분율" xfId="15" builtinId="5" customBuiltin="1"/>
    <cellStyle name="보통" xfId="22" builtinId="28" customBuiltin="1"/>
    <cellStyle name="설명 텍스트" xfId="30" builtinId="53" customBuiltin="1"/>
    <cellStyle name="셀 확인" xfId="27" builtinId="23" customBuiltin="1"/>
    <cellStyle name="숫자 합계" xfId="3" xr:uid="{00000000-0005-0000-0000-000009000000}"/>
    <cellStyle name="쉼표" xfId="11" builtinId="3" customBuiltin="1"/>
    <cellStyle name="쉼표 [0]" xfId="12" builtinId="6" customBuiltin="1"/>
    <cellStyle name="연결된 셀" xfId="26" builtinId="24" customBuiltin="1"/>
    <cellStyle name="요약" xfId="31" builtinId="25" customBuiltin="1"/>
    <cellStyle name="입력" xfId="23" builtinId="20" customBuiltin="1"/>
    <cellStyle name="제목" xfId="16" builtinId="15" customBuiltin="1"/>
    <cellStyle name="제목 1" xfId="17" builtinId="16" customBuiltin="1"/>
    <cellStyle name="제목 2" xfId="10" builtinId="17" customBuiltin="1"/>
    <cellStyle name="제목 3" xfId="18" builtinId="18" customBuiltin="1"/>
    <cellStyle name="제목 4" xfId="19" builtinId="19" customBuiltin="1"/>
    <cellStyle name="좋음" xfId="20" builtinId="26" customBuiltin="1"/>
    <cellStyle name="출력" xfId="24" builtinId="21" customBuiltin="1"/>
    <cellStyle name="통화" xfId="13" builtinId="4" customBuiltin="1"/>
    <cellStyle name="통화 [0]" xfId="14" builtinId="7" customBuiltin="1"/>
    <cellStyle name="통화 2 합계" xfId="7" xr:uid="{00000000-0005-0000-0000-000007000000}"/>
    <cellStyle name="통화 2 합계 2" xfId="9" xr:uid="{00000000-0005-0000-0000-000008000000}"/>
    <cellStyle name="통화 합계" xfId="2" xr:uid="{00000000-0005-0000-0000-000006000000}"/>
    <cellStyle name="표준" xfId="0" builtinId="0" customBuiltin="1"/>
  </cellStyles>
  <dxfs count="79">
    <dxf>
      <font>
        <color theme="5" tint="-0.24994659260841701"/>
      </font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none"/>
      </font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none"/>
      </font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none"/>
      </font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none"/>
      </font>
      <numFmt numFmtId="178" formatCode="&quot;₩&quot;#,##0.00"/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none"/>
      </font>
      <numFmt numFmtId="178" formatCode="&quot;₩&quot;#,##0.0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none"/>
      </font>
      <numFmt numFmtId="178" formatCode="&quot;₩&quot;#,##0.0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none"/>
      </font>
      <alignment horizontal="left" vertical="bottom" textRotation="0" wrapText="0" indent="1" justifyLastLine="0" shrinkToFit="1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none"/>
      </font>
      <numFmt numFmtId="178" formatCode="&quot;₩&quot;#,##0.00"/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none"/>
      </font>
      <numFmt numFmtId="178" formatCode="&quot;₩&quot;#,##0.0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none"/>
      </font>
      <numFmt numFmtId="178" formatCode="&quot;₩&quot;#,##0.0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none"/>
      </font>
      <alignment horizontal="left" vertical="bottom" textRotation="0" wrapText="0" indent="1" justifyLastLine="0" shrinkToFit="1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name val="Malgun Gothic"/>
        <family val="3"/>
        <charset val="129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minor"/>
      </font>
      <fill>
        <patternFill patternType="solid">
          <fgColor indexed="64"/>
          <bgColor theme="6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minor"/>
      </font>
      <fill>
        <patternFill patternType="solid">
          <fgColor indexed="64"/>
          <bgColor theme="8" tint="-0.249977111117893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</font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minor"/>
      </font>
      <fill>
        <patternFill patternType="solid">
          <fgColor indexed="64"/>
          <bgColor theme="4" tint="-0.249977111117893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Malgun Gothic"/>
        <family val="3"/>
        <charset val="129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minor"/>
      </font>
      <fill>
        <patternFill patternType="solid">
          <fgColor indexed="64"/>
          <bgColor theme="7"/>
        </patternFill>
      </fill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readingOrder="0"/>
    </dxf>
    <dxf>
      <font>
        <b/>
        <strike val="0"/>
        <outline val="0"/>
        <shadow val="0"/>
        <u val="none"/>
        <vertAlign val="baseline"/>
        <sz val="12"/>
        <color theme="1"/>
        <name val="Malgun Gothic"/>
        <family val="3"/>
        <charset val="129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Malgun Gothic"/>
        <family val="3"/>
        <charset val="129"/>
        <scheme val="minor"/>
      </font>
      <fill>
        <patternFill patternType="solid">
          <fgColor indexed="64"/>
          <bgColor theme="9" tint="0.39997558519241921"/>
        </patternFill>
      </fill>
    </dxf>
    <dxf>
      <border>
        <top style="thin">
          <color theme="8" tint="-0.249977111117893"/>
        </top>
      </border>
    </dxf>
    <dxf>
      <border outline="0">
        <bottom style="medium">
          <color theme="4" tint="-0.249977111117893"/>
        </bottom>
      </border>
    </dxf>
    <dxf>
      <border>
        <top style="hair">
          <color theme="0" tint="-0.499984740745262"/>
        </top>
      </border>
    </dxf>
    <dxf>
      <border outline="0">
        <bottom style="medium">
          <color theme="4" tint="-0.249977111117893"/>
        </bottom>
      </border>
    </dxf>
    <dxf>
      <border>
        <top style="thin">
          <color theme="1"/>
        </top>
      </border>
    </dxf>
    <dxf>
      <border outline="0">
        <bottom style="medium">
          <color theme="4" tint="-0.249977111117893"/>
        </bottom>
      </border>
    </dxf>
    <dxf>
      <border>
        <top style="hair">
          <color theme="0" tint="-0.499984740745262"/>
        </top>
      </border>
    </dxf>
    <dxf>
      <border outline="0">
        <bottom style="medium">
          <color theme="4" tint="-0.249977111117893"/>
        </bottom>
      </border>
    </dxf>
    <dxf>
      <border>
        <top style="thin">
          <color theme="1"/>
        </top>
      </border>
    </dxf>
    <dxf>
      <border>
        <bottom style="medium">
          <color theme="4" tint="-0.249977111117893"/>
        </bottom>
      </border>
    </dxf>
    <dxf>
      <border>
        <top style="hair">
          <color theme="0" tint="-0.499984740745262"/>
        </top>
      </border>
    </dxf>
    <dxf>
      <border outline="0">
        <bottom style="medium">
          <color theme="4" tint="-0.249977111117893"/>
        </bottom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F2F9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선물" displayName="선물" ref="C10:F17" totalsRowCount="1" headerRowDxfId="66" dataDxfId="64" totalsRowDxfId="65" headerRowBorderDxfId="78" totalsRowBorderDxfId="77">
  <autoFilter ref="C10:F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항목" totalsRowLabel="요약" dataDxfId="50" totalsRowDxfId="49"/>
    <tableColumn id="2" xr3:uid="{00000000-0010-0000-0000-000002000000}" name="예산" totalsRowFunction="sum" dataDxfId="48" totalsRowDxfId="47"/>
    <tableColumn id="3" xr3:uid="{00000000-0010-0000-0000-000003000000}" name="실제" totalsRowFunction="sum" dataDxfId="46" totalsRowDxfId="45"/>
    <tableColumn id="4" xr3:uid="{00000000-0010-0000-0000-000004000000}" name="차액" totalsRowFunction="sum" dataDxfId="44" totalsRowDxfId="43">
      <calculatedColumnFormula>선물[[#This Row],[예산]]-선물[[#This Row],[실제]]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선물 항목, 예산 및 실제 비용을 입력합니다. 차액이 자동으로 계산되고 아이콘이 업데이트됩니다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포장" displayName="포장" ref="C20:F27" totalsRowCount="1" headerRowDxfId="63" dataDxfId="61" totalsRowDxfId="62" headerRowBorderDxfId="76" totalsRowBorderDxfId="75">
  <autoFilter ref="C20:F2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항목" dataDxfId="42" totalsRowDxfId="41"/>
    <tableColumn id="2" xr3:uid="{00000000-0010-0000-0100-000002000000}" name="예산" dataDxfId="40" totalsRowDxfId="39"/>
    <tableColumn id="3" xr3:uid="{00000000-0010-0000-0100-000003000000}" name="실제" dataDxfId="38" totalsRowDxfId="37"/>
    <tableColumn id="4" xr3:uid="{00000000-0010-0000-0100-000004000000}" name="차액" dataDxfId="36" totalsRowDxfId="35">
      <calculatedColumnFormula>포장[[#This Row],[예산]]-포장[[#This Row],[실제]]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패키징 항목, 예산 및 실제 비용을 입력합니다. 차액이 자동으로 계산되고 아이콘이 업데이트됩니다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여가비" displayName="여가비" ref="K20:N28" totalsRowCount="1" headerRowDxfId="60" dataDxfId="17" totalsRowDxfId="59" headerRowBorderDxfId="74" totalsRowBorderDxfId="73">
  <autoFilter ref="K20:N27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항목" totalsRowLabel="요약" dataDxfId="16" totalsRowDxfId="15" totalsRowCellStyle="숫자 합계"/>
    <tableColumn id="2" xr3:uid="{00000000-0010-0000-0200-000002000000}" name="예산" totalsRowFunction="sum" dataDxfId="14" totalsRowDxfId="13" totalsRowCellStyle="통화 합계"/>
    <tableColumn id="3" xr3:uid="{00000000-0010-0000-0200-000003000000}" name="실제" totalsRowFunction="sum" dataDxfId="12" totalsRowDxfId="11" totalsRowCellStyle="통화 합계"/>
    <tableColumn id="4" xr3:uid="{00000000-0010-0000-0200-000004000000}" name="차액" totalsRowFunction="sum" dataDxfId="10" totalsRowDxfId="9" totalsRowCellStyle="통화 합계">
      <calculatedColumnFormula>여가비[[#This Row],[예산]]-여가비[[#This Row],[실제]]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엔터테인먼트 항목, 예산 및 실제 비용을 입력합니다. 차액이 자동으로 계산되고 아이콘이 업데이트됩니다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기타" displayName="기타" ref="K31:N35" totalsRowCount="1" headerRowDxfId="58" dataDxfId="56" totalsRowDxfId="57" headerRowBorderDxfId="72" totalsRowBorderDxfId="71">
  <autoFilter ref="K31:N34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항목" dataDxfId="8" totalsRowDxfId="7"/>
    <tableColumn id="2" xr3:uid="{00000000-0010-0000-0300-000002000000}" name="예산" dataDxfId="6" totalsRowDxfId="5"/>
    <tableColumn id="3" xr3:uid="{00000000-0010-0000-0300-000003000000}" name="실제" dataDxfId="4" totalsRowDxfId="3"/>
    <tableColumn id="4" xr3:uid="{00000000-0010-0000-0300-000004000000}" name="차액" dataDxfId="2" totalsRowDxfId="1">
      <calculatedColumnFormula>기타[[#This Row],[예산]]-기타[[#This Row],[실제]]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기타 항목, 예산 및 실제 비용을 입력합니다. 차액이 자동으로 계산되고 아이콘이 업데이트됩니다.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여행" displayName="여행" ref="C31:F36" totalsRowCount="1" headerRowDxfId="55" dataDxfId="34" totalsRowDxfId="54" headerRowBorderDxfId="70" totalsRowBorderDxfId="69">
  <autoFilter ref="C31:F35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항목" totalsRowLabel="요약" dataDxfId="33" totalsRowDxfId="32"/>
    <tableColumn id="2" xr3:uid="{00000000-0010-0000-0400-000002000000}" name="예산" totalsRowFunction="sum" dataDxfId="31" totalsRowDxfId="30"/>
    <tableColumn id="3" xr3:uid="{00000000-0010-0000-0400-000003000000}" name="실제" totalsRowFunction="sum" dataDxfId="29" totalsRowDxfId="28"/>
    <tableColumn id="4" xr3:uid="{00000000-0010-0000-0400-000004000000}" name="차액" totalsRowFunction="sum" dataDxfId="27" totalsRowDxfId="26">
      <calculatedColumnFormula>여행[[#This Row],[예산]]-여행[[#This Row],[실제]]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여행 항목, 예산 및 실제 비용을 입력합니다. 차액이 자동으로 계산되고 아이콘이 업데이트됩니다."/>
    </ext>
  </extLst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식사" displayName="식사" ref="K10:N16" totalsRowCount="1" headerRowDxfId="53" dataDxfId="51" totalsRowDxfId="52" headerRowBorderDxfId="68" totalsRowBorderDxfId="67">
  <autoFilter ref="K10:N1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항목" dataDxfId="25" totalsRowDxfId="24"/>
    <tableColumn id="2" xr3:uid="{00000000-0010-0000-0500-000002000000}" name="예산" dataDxfId="23" totalsRowDxfId="22"/>
    <tableColumn id="3" xr3:uid="{00000000-0010-0000-0500-000003000000}" name="실제" dataDxfId="21" totalsRowDxfId="20"/>
    <tableColumn id="4" xr3:uid="{00000000-0010-0000-0500-000004000000}" name="차액" dataDxfId="19" totalsRowDxfId="18">
      <calculatedColumnFormula>식사[[#This Row],[예산]]-식사[[#This Row],[실제]]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식사 항목, 예산 및 실제 비용을 입력합니다. 차액이 자동으로 계산되고 아이콘이 업데이트됩니다."/>
    </ext>
  </extLst>
</table>
</file>

<file path=xl/theme/theme1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373545"/>
      </a:dk2>
      <a:lt2>
        <a:srgbClr val="FFFFFF"/>
      </a:lt2>
      <a:accent1>
        <a:srgbClr val="8FD8D2"/>
      </a:accent1>
      <a:accent2>
        <a:srgbClr val="9BA5CE"/>
      </a:accent2>
      <a:accent3>
        <a:srgbClr val="DF7449"/>
      </a:accent3>
      <a:accent4>
        <a:srgbClr val="DCB238"/>
      </a:accent4>
      <a:accent5>
        <a:srgbClr val="B2D094"/>
      </a:accent5>
      <a:accent6>
        <a:srgbClr val="B71D5C"/>
      </a:accent6>
      <a:hlink>
        <a:srgbClr val="69A020"/>
      </a:hlink>
      <a:folHlink>
        <a:srgbClr val="8C8C8C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62.xml" Id="rId7" /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4.xml" Id="rId6" /><Relationship Type="http://schemas.openxmlformats.org/officeDocument/2006/relationships/table" Target="/xl/tables/table45.xml" Id="rId5" /><Relationship Type="http://schemas.openxmlformats.org/officeDocument/2006/relationships/table" Target="/xl/tables/table36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2FBB-70EC-426C-BB07-D35536D44E0E}">
  <dimension ref="B1:B7"/>
  <sheetViews>
    <sheetView showGridLines="0" zoomScaleNormal="100" workbookViewId="0"/>
  </sheetViews>
  <sheetFormatPr defaultColWidth="8.7109375" defaultRowHeight="13.5"/>
  <cols>
    <col min="1" max="1" width="2.7109375" customWidth="1"/>
    <col min="2" max="2" width="85.7109375" customWidth="1"/>
    <col min="3" max="3" width="2.7109375" customWidth="1"/>
  </cols>
  <sheetData>
    <row r="1" spans="2:2" ht="30" customHeight="1">
      <c r="B1" s="1" t="s">
        <v>0</v>
      </c>
    </row>
    <row r="2" spans="2:2" ht="27" customHeight="1">
      <c r="B2" s="2" t="s">
        <v>40</v>
      </c>
    </row>
    <row r="3" spans="2:2" ht="25.15" customHeight="1">
      <c r="B3" s="2" t="s">
        <v>38</v>
      </c>
    </row>
    <row r="4" spans="2:2" ht="27" customHeight="1">
      <c r="B4" s="2" t="s">
        <v>39</v>
      </c>
    </row>
    <row r="5" spans="2:2" ht="34.5" customHeight="1">
      <c r="B5" s="3"/>
    </row>
    <row r="6" spans="2:2" ht="16.5">
      <c r="B6" s="4"/>
    </row>
    <row r="7" spans="2:2" ht="54.75" customHeight="1">
      <c r="B7" s="5"/>
    </row>
  </sheetData>
  <phoneticPr fontId="3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T58"/>
  <sheetViews>
    <sheetView showGridLines="0" tabSelected="1" zoomScaleNormal="100" workbookViewId="0"/>
  </sheetViews>
  <sheetFormatPr defaultColWidth="9.140625" defaultRowHeight="13.5"/>
  <cols>
    <col min="1" max="1" width="9.140625" style="95"/>
    <col min="2" max="2" width="0.7109375" style="96" customWidth="1"/>
    <col min="3" max="3" width="64.7109375" style="95" bestFit="1" customWidth="1"/>
    <col min="4" max="4" width="22" style="95" customWidth="1"/>
    <col min="5" max="5" width="12.7109375" style="95" customWidth="1"/>
    <col min="6" max="6" width="15.42578125" style="95" customWidth="1"/>
    <col min="7" max="7" width="1.7109375" style="95" customWidth="1"/>
    <col min="8" max="8" width="8.28515625" style="95" customWidth="1"/>
    <col min="9" max="9" width="6.42578125" style="95" customWidth="1"/>
    <col min="10" max="10" width="0.7109375" style="95" customWidth="1"/>
    <col min="11" max="11" width="67" style="95" bestFit="1" customWidth="1"/>
    <col min="12" max="12" width="22" style="95" customWidth="1"/>
    <col min="13" max="14" width="15.42578125" style="95" customWidth="1"/>
    <col min="15" max="15" width="1.7109375" style="95" customWidth="1"/>
    <col min="16" max="16" width="3.7109375" style="95" customWidth="1"/>
    <col min="17" max="16384" width="9.140625" style="95"/>
  </cols>
  <sheetData>
    <row r="1" spans="1:20" s="12" customFormat="1" ht="37.15" customHeight="1">
      <c r="A1" s="6"/>
      <c r="B1" s="7"/>
      <c r="C1" s="8" t="s">
        <v>1</v>
      </c>
      <c r="D1" s="9"/>
      <c r="E1" s="9"/>
      <c r="F1" s="9"/>
      <c r="G1" s="9"/>
      <c r="H1" s="10"/>
      <c r="I1" s="11"/>
      <c r="J1" s="6"/>
      <c r="K1" s="6"/>
      <c r="L1" s="6"/>
      <c r="M1" s="6"/>
      <c r="N1" s="6"/>
      <c r="O1" s="6"/>
      <c r="P1" s="6"/>
      <c r="Q1" s="6"/>
      <c r="T1" s="13"/>
    </row>
    <row r="2" spans="1:20" s="12" customFormat="1" ht="25.5" customHeight="1">
      <c r="A2" s="6"/>
      <c r="B2" s="14"/>
      <c r="C2" s="9"/>
      <c r="D2" s="9"/>
      <c r="E2" s="9"/>
      <c r="F2" s="9"/>
      <c r="G2" s="9"/>
      <c r="H2" s="10"/>
      <c r="I2" s="15"/>
      <c r="J2" s="16"/>
      <c r="K2" s="6"/>
      <c r="L2" s="6"/>
      <c r="M2" s="6"/>
      <c r="N2" s="6"/>
      <c r="O2" s="6"/>
      <c r="P2" s="6"/>
      <c r="Q2" s="6"/>
    </row>
    <row r="3" spans="1:20" s="24" customFormat="1" ht="41.25" customHeight="1">
      <c r="A3" s="17"/>
      <c r="B3" s="18"/>
      <c r="C3" s="9"/>
      <c r="D3" s="9"/>
      <c r="E3" s="9"/>
      <c r="F3" s="9"/>
      <c r="G3" s="9"/>
      <c r="H3" s="10"/>
      <c r="I3" s="19"/>
      <c r="J3" s="20"/>
      <c r="K3" s="21" t="s">
        <v>23</v>
      </c>
      <c r="L3" s="21"/>
      <c r="M3" s="6"/>
      <c r="N3" s="22">
        <f>SUM(선물[예산],포장[예산],(여행[예산],(식사[예산],(여가비[예산],기타[예산]))))</f>
        <v>750</v>
      </c>
      <c r="O3" s="23"/>
      <c r="P3" s="17"/>
      <c r="Q3" s="17"/>
    </row>
    <row r="4" spans="1:20" s="12" customFormat="1" ht="29.25" customHeight="1">
      <c r="A4" s="6"/>
      <c r="B4" s="25"/>
      <c r="C4" s="9"/>
      <c r="D4" s="9"/>
      <c r="E4" s="9"/>
      <c r="F4" s="9"/>
      <c r="G4" s="9"/>
      <c r="H4" s="10"/>
      <c r="I4" s="26"/>
      <c r="J4" s="27"/>
      <c r="K4" s="28" t="s">
        <v>24</v>
      </c>
      <c r="L4" s="28"/>
      <c r="M4" s="17"/>
      <c r="N4" s="29">
        <f>SUM((선물[실제],(포장[실제],(여행[실제],(식사[실제],(여가비[실제],(기타[실제])))))))</f>
        <v>820</v>
      </c>
      <c r="O4" s="30"/>
      <c r="P4" s="6"/>
      <c r="Q4" s="6"/>
    </row>
    <row r="5" spans="1:20" s="12" customFormat="1" ht="13.9" customHeight="1">
      <c r="A5" s="6"/>
      <c r="B5" s="25"/>
      <c r="C5" s="9"/>
      <c r="D5" s="9"/>
      <c r="E5" s="9"/>
      <c r="F5" s="9"/>
      <c r="G5" s="9"/>
      <c r="H5" s="10"/>
      <c r="I5" s="26"/>
      <c r="J5" s="27"/>
      <c r="K5" s="28"/>
      <c r="L5" s="28"/>
      <c r="M5" s="17"/>
      <c r="N5" s="29"/>
      <c r="O5" s="30"/>
      <c r="P5" s="6"/>
      <c r="Q5" s="6"/>
    </row>
    <row r="6" spans="1:20" s="12" customFormat="1" ht="64.150000000000006" customHeight="1">
      <c r="A6" s="6"/>
      <c r="B6" s="25"/>
      <c r="C6" s="9"/>
      <c r="D6" s="9"/>
      <c r="E6" s="9"/>
      <c r="F6" s="9"/>
      <c r="G6" s="9"/>
      <c r="H6" s="10"/>
      <c r="I6" s="15"/>
      <c r="J6" s="27"/>
      <c r="K6" s="31" t="s">
        <v>42</v>
      </c>
      <c r="L6" s="31"/>
      <c r="M6" s="32"/>
      <c r="N6" s="33">
        <f>SUM(N3-N4)</f>
        <v>-70</v>
      </c>
      <c r="O6" s="34"/>
      <c r="P6" s="6"/>
      <c r="Q6" s="6"/>
    </row>
    <row r="7" spans="1:20" s="12" customFormat="1" ht="19.149999999999999" customHeight="1">
      <c r="A7" s="6"/>
      <c r="B7" s="25"/>
      <c r="C7" s="35"/>
      <c r="D7" s="35"/>
      <c r="E7" s="35"/>
      <c r="F7" s="35"/>
      <c r="G7" s="35"/>
      <c r="H7" s="36"/>
      <c r="I7" s="15"/>
      <c r="J7" s="27"/>
      <c r="K7" s="37"/>
      <c r="L7" s="37"/>
      <c r="M7" s="6"/>
      <c r="N7" s="34"/>
      <c r="O7" s="34"/>
      <c r="P7" s="6"/>
      <c r="Q7" s="6"/>
    </row>
    <row r="8" spans="1:20" s="12" customFormat="1" ht="4.1500000000000004" customHeight="1">
      <c r="A8" s="38"/>
      <c r="B8" s="39"/>
      <c r="C8" s="40"/>
      <c r="D8" s="40"/>
      <c r="E8" s="40"/>
      <c r="F8" s="40"/>
      <c r="G8" s="40"/>
      <c r="H8" s="41"/>
      <c r="I8" s="41"/>
      <c r="J8" s="42"/>
      <c r="K8" s="38"/>
      <c r="L8" s="38"/>
      <c r="M8" s="38"/>
      <c r="N8" s="38"/>
      <c r="O8" s="38"/>
      <c r="P8" s="38"/>
      <c r="Q8" s="38"/>
    </row>
    <row r="9" spans="1:20" s="43" customFormat="1" ht="80.25" customHeight="1">
      <c r="B9" s="44"/>
      <c r="C9" s="45" t="s">
        <v>2</v>
      </c>
      <c r="D9" s="46"/>
      <c r="E9" s="46"/>
      <c r="F9" s="46"/>
      <c r="G9" s="47"/>
      <c r="H9" s="47"/>
      <c r="I9" s="47"/>
      <c r="J9" s="48"/>
      <c r="K9" s="49" t="s">
        <v>25</v>
      </c>
      <c r="L9" s="50"/>
      <c r="M9" s="50"/>
      <c r="N9" s="50"/>
      <c r="O9" s="51"/>
    </row>
    <row r="10" spans="1:20" s="12" customFormat="1" ht="28.9" customHeight="1">
      <c r="B10" s="44"/>
      <c r="C10" s="52" t="s">
        <v>3</v>
      </c>
      <c r="D10" s="53" t="s">
        <v>20</v>
      </c>
      <c r="E10" s="53" t="s">
        <v>21</v>
      </c>
      <c r="F10" s="53" t="s">
        <v>41</v>
      </c>
      <c r="G10" s="54"/>
      <c r="H10" s="55"/>
      <c r="I10" s="55"/>
      <c r="J10" s="56"/>
      <c r="K10" s="57" t="s">
        <v>3</v>
      </c>
      <c r="L10" s="58" t="s">
        <v>20</v>
      </c>
      <c r="M10" s="58" t="s">
        <v>21</v>
      </c>
      <c r="N10" s="58" t="s">
        <v>22</v>
      </c>
      <c r="O10" s="54"/>
    </row>
    <row r="11" spans="1:20" s="43" customFormat="1" ht="22.9" customHeight="1">
      <c r="B11" s="44"/>
      <c r="C11" s="59" t="s">
        <v>4</v>
      </c>
      <c r="D11" s="60">
        <v>500</v>
      </c>
      <c r="E11" s="60">
        <v>495</v>
      </c>
      <c r="F11" s="61">
        <f>선물[[#This Row],[예산]]-선물[[#This Row],[실제]]</f>
        <v>5</v>
      </c>
      <c r="G11" s="61"/>
      <c r="H11" s="62"/>
      <c r="I11" s="62"/>
      <c r="J11" s="56"/>
      <c r="K11" s="59" t="s">
        <v>26</v>
      </c>
      <c r="L11" s="60"/>
      <c r="M11" s="60"/>
      <c r="N11" s="61">
        <f>식사[[#This Row],[예산]]-식사[[#This Row],[실제]]</f>
        <v>0</v>
      </c>
      <c r="O11" s="61"/>
    </row>
    <row r="12" spans="1:20" s="43" customFormat="1" ht="22.9" customHeight="1">
      <c r="B12" s="44"/>
      <c r="C12" s="59" t="s">
        <v>5</v>
      </c>
      <c r="D12" s="60">
        <v>250</v>
      </c>
      <c r="E12" s="60">
        <v>325</v>
      </c>
      <c r="F12" s="61">
        <f>선물[[#This Row],[예산]]-선물[[#This Row],[실제]]</f>
        <v>-75</v>
      </c>
      <c r="G12" s="61"/>
      <c r="H12" s="62"/>
      <c r="I12" s="62"/>
      <c r="J12" s="56"/>
      <c r="K12" s="59" t="s">
        <v>27</v>
      </c>
      <c r="L12" s="60"/>
      <c r="M12" s="60"/>
      <c r="N12" s="61">
        <f>식사[[#This Row],[예산]]-식사[[#This Row],[실제]]</f>
        <v>0</v>
      </c>
      <c r="O12" s="61"/>
    </row>
    <row r="13" spans="1:20" s="43" customFormat="1" ht="22.9" customHeight="1">
      <c r="B13" s="44"/>
      <c r="C13" s="59" t="s">
        <v>6</v>
      </c>
      <c r="D13" s="60"/>
      <c r="E13" s="60"/>
      <c r="F13" s="61">
        <f>선물[[#This Row],[예산]]-선물[[#This Row],[실제]]</f>
        <v>0</v>
      </c>
      <c r="G13" s="61"/>
      <c r="H13" s="62"/>
      <c r="I13" s="62"/>
      <c r="J13" s="56"/>
      <c r="K13" s="59" t="s">
        <v>28</v>
      </c>
      <c r="L13" s="60"/>
      <c r="M13" s="60"/>
      <c r="N13" s="61">
        <f>식사[[#This Row],[예산]]-식사[[#This Row],[실제]]</f>
        <v>0</v>
      </c>
      <c r="O13" s="61"/>
    </row>
    <row r="14" spans="1:20" s="43" customFormat="1" ht="22.9" customHeight="1">
      <c r="B14" s="44"/>
      <c r="C14" s="59" t="s">
        <v>7</v>
      </c>
      <c r="D14" s="60"/>
      <c r="E14" s="60"/>
      <c r="F14" s="61">
        <f>선물[[#This Row],[예산]]-선물[[#This Row],[실제]]</f>
        <v>0</v>
      </c>
      <c r="G14" s="61"/>
      <c r="H14" s="62"/>
      <c r="I14" s="62"/>
      <c r="J14" s="56"/>
      <c r="K14" s="59" t="s">
        <v>9</v>
      </c>
      <c r="L14" s="60"/>
      <c r="M14" s="60"/>
      <c r="N14" s="61">
        <f>식사[[#This Row],[예산]]-식사[[#This Row],[실제]]</f>
        <v>0</v>
      </c>
      <c r="O14" s="61"/>
    </row>
    <row r="15" spans="1:20" s="43" customFormat="1" ht="22.9" customHeight="1">
      <c r="B15" s="44"/>
      <c r="C15" s="59" t="s">
        <v>8</v>
      </c>
      <c r="D15" s="60"/>
      <c r="E15" s="60"/>
      <c r="F15" s="61">
        <f>선물[[#This Row],[예산]]-선물[[#This Row],[실제]]</f>
        <v>0</v>
      </c>
      <c r="G15" s="61"/>
      <c r="H15" s="62"/>
      <c r="I15" s="62"/>
      <c r="J15" s="56"/>
      <c r="K15" s="59"/>
      <c r="L15" s="60"/>
      <c r="M15" s="60"/>
      <c r="N15" s="61">
        <f>식사[[#This Row],[예산]]-식사[[#This Row],[실제]]</f>
        <v>0</v>
      </c>
      <c r="O15" s="61"/>
    </row>
    <row r="16" spans="1:20" s="43" customFormat="1" ht="22.9" customHeight="1">
      <c r="B16" s="44"/>
      <c r="C16" s="59" t="s">
        <v>9</v>
      </c>
      <c r="D16" s="60"/>
      <c r="E16" s="60"/>
      <c r="F16" s="61">
        <f>선물[[#This Row],[예산]]-선물[[#This Row],[실제]]</f>
        <v>0</v>
      </c>
      <c r="G16" s="61"/>
      <c r="H16" s="62"/>
      <c r="I16" s="62"/>
      <c r="J16" s="56"/>
      <c r="K16" s="63"/>
      <c r="L16" s="64"/>
      <c r="M16" s="64"/>
      <c r="N16" s="64"/>
      <c r="O16" s="64"/>
    </row>
    <row r="17" spans="2:15" s="43" customFormat="1" ht="22.9" customHeight="1">
      <c r="B17" s="44"/>
      <c r="C17" s="65" t="s">
        <v>43</v>
      </c>
      <c r="D17" s="66">
        <f>SUBTOTAL(109,선물[예산])</f>
        <v>750</v>
      </c>
      <c r="E17" s="66">
        <f>SUBTOTAL(109,선물[실제])</f>
        <v>820</v>
      </c>
      <c r="F17" s="67">
        <f>SUBTOTAL(109,선물[차액])</f>
        <v>-70</v>
      </c>
      <c r="G17" s="68"/>
      <c r="H17" s="62"/>
      <c r="I17" s="62"/>
      <c r="J17" s="56"/>
      <c r="K17" s="65" t="s">
        <v>43</v>
      </c>
      <c r="L17" s="66">
        <f>SUBTOTAL(109,식사[예산])</f>
        <v>0</v>
      </c>
      <c r="M17" s="66">
        <f>SUBTOTAL(109,식사[실제])</f>
        <v>0</v>
      </c>
      <c r="N17" s="67">
        <f>SUBTOTAL(109,식사[차액])</f>
        <v>0</v>
      </c>
      <c r="O17" s="68"/>
    </row>
    <row r="18" spans="2:15" s="43" customFormat="1" ht="22.9" hidden="1" customHeight="1">
      <c r="B18" s="44"/>
      <c r="C18" s="69"/>
      <c r="D18" s="70"/>
      <c r="E18" s="70"/>
      <c r="F18" s="68"/>
      <c r="G18" s="68"/>
      <c r="H18" s="62"/>
      <c r="I18" s="62"/>
      <c r="J18" s="56"/>
      <c r="K18" s="69"/>
      <c r="L18" s="70"/>
      <c r="M18" s="70"/>
      <c r="N18" s="68"/>
      <c r="O18" s="68"/>
    </row>
    <row r="19" spans="2:15" s="43" customFormat="1" ht="66" customHeight="1">
      <c r="B19" s="44"/>
      <c r="C19" s="71" t="s">
        <v>10</v>
      </c>
      <c r="D19" s="71"/>
      <c r="E19" s="71"/>
      <c r="F19" s="71"/>
      <c r="G19" s="51"/>
      <c r="H19" s="72"/>
      <c r="I19" s="72"/>
      <c r="J19" s="73"/>
      <c r="K19" s="74" t="s">
        <v>29</v>
      </c>
      <c r="L19" s="74"/>
      <c r="M19" s="74"/>
      <c r="N19" s="74"/>
      <c r="O19" s="51"/>
    </row>
    <row r="20" spans="2:15" s="12" customFormat="1" ht="27" customHeight="1">
      <c r="B20" s="75"/>
      <c r="C20" s="76" t="s">
        <v>3</v>
      </c>
      <c r="D20" s="77" t="s">
        <v>20</v>
      </c>
      <c r="E20" s="77" t="s">
        <v>21</v>
      </c>
      <c r="F20" s="77" t="s">
        <v>22</v>
      </c>
      <c r="G20" s="54"/>
      <c r="H20" s="55"/>
      <c r="I20" s="55"/>
      <c r="J20" s="78"/>
      <c r="K20" s="79" t="s">
        <v>3</v>
      </c>
      <c r="L20" s="80" t="s">
        <v>20</v>
      </c>
      <c r="M20" s="80" t="s">
        <v>21</v>
      </c>
      <c r="N20" s="80" t="s">
        <v>22</v>
      </c>
      <c r="O20" s="54"/>
    </row>
    <row r="21" spans="2:15" s="43" customFormat="1" ht="22.9" customHeight="1">
      <c r="B21" s="44"/>
      <c r="C21" s="59" t="s">
        <v>11</v>
      </c>
      <c r="D21" s="60"/>
      <c r="E21" s="60"/>
      <c r="F21" s="60">
        <f>포장[[#This Row],[예산]]-포장[[#This Row],[실제]]</f>
        <v>0</v>
      </c>
      <c r="G21" s="60"/>
      <c r="H21" s="62"/>
      <c r="I21" s="62"/>
      <c r="J21" s="56"/>
      <c r="K21" s="59" t="s">
        <v>30</v>
      </c>
      <c r="L21" s="60"/>
      <c r="M21" s="60"/>
      <c r="N21" s="61">
        <f>여가비[[#This Row],[예산]]-여가비[[#This Row],[실제]]</f>
        <v>0</v>
      </c>
      <c r="O21" s="61"/>
    </row>
    <row r="22" spans="2:15" s="43" customFormat="1" ht="22.9" customHeight="1">
      <c r="B22" s="44"/>
      <c r="C22" s="59" t="s">
        <v>12</v>
      </c>
      <c r="D22" s="60"/>
      <c r="E22" s="60"/>
      <c r="F22" s="60">
        <f>포장[[#This Row],[예산]]-포장[[#This Row],[실제]]</f>
        <v>0</v>
      </c>
      <c r="G22" s="60"/>
      <c r="H22" s="62"/>
      <c r="I22" s="62"/>
      <c r="J22" s="56"/>
      <c r="K22" s="59" t="s">
        <v>28</v>
      </c>
      <c r="L22" s="60"/>
      <c r="M22" s="60"/>
      <c r="N22" s="61">
        <f>여가비[[#This Row],[예산]]-여가비[[#This Row],[실제]]</f>
        <v>0</v>
      </c>
      <c r="O22" s="61"/>
    </row>
    <row r="23" spans="2:15" s="43" customFormat="1" ht="22.9" customHeight="1">
      <c r="B23" s="44"/>
      <c r="C23" s="59" t="s">
        <v>13</v>
      </c>
      <c r="D23" s="60"/>
      <c r="E23" s="60"/>
      <c r="F23" s="60">
        <f>포장[[#This Row],[예산]]-포장[[#This Row],[실제]]</f>
        <v>0</v>
      </c>
      <c r="G23" s="60"/>
      <c r="H23" s="62"/>
      <c r="I23" s="62"/>
      <c r="J23" s="56"/>
      <c r="K23" s="59" t="s">
        <v>31</v>
      </c>
      <c r="L23" s="60"/>
      <c r="M23" s="60"/>
      <c r="N23" s="61">
        <f>여가비[[#This Row],[예산]]-여가비[[#This Row],[실제]]</f>
        <v>0</v>
      </c>
      <c r="O23" s="61"/>
    </row>
    <row r="24" spans="2:15" s="43" customFormat="1" ht="22.9" customHeight="1">
      <c r="B24" s="44"/>
      <c r="C24" s="59" t="s">
        <v>14</v>
      </c>
      <c r="D24" s="60"/>
      <c r="E24" s="60"/>
      <c r="F24" s="60">
        <f>포장[[#This Row],[예산]]-포장[[#This Row],[실제]]</f>
        <v>0</v>
      </c>
      <c r="G24" s="60"/>
      <c r="H24" s="62"/>
      <c r="I24" s="62"/>
      <c r="J24" s="56"/>
      <c r="K24" s="59" t="s">
        <v>32</v>
      </c>
      <c r="L24" s="60"/>
      <c r="M24" s="60"/>
      <c r="N24" s="61">
        <f>여가비[[#This Row],[예산]]-여가비[[#This Row],[실제]]</f>
        <v>0</v>
      </c>
      <c r="O24" s="61"/>
    </row>
    <row r="25" spans="2:15" s="43" customFormat="1" ht="22.9" customHeight="1">
      <c r="B25" s="44"/>
      <c r="C25" s="59" t="s">
        <v>15</v>
      </c>
      <c r="D25" s="60"/>
      <c r="E25" s="60"/>
      <c r="F25" s="60">
        <f>포장[[#This Row],[예산]]-포장[[#This Row],[실제]]</f>
        <v>0</v>
      </c>
      <c r="G25" s="60"/>
      <c r="H25" s="62"/>
      <c r="I25" s="62"/>
      <c r="J25" s="56"/>
      <c r="K25" s="59" t="s">
        <v>33</v>
      </c>
      <c r="L25" s="60"/>
      <c r="M25" s="60"/>
      <c r="N25" s="61">
        <f>여가비[[#This Row],[예산]]-여가비[[#This Row],[실제]]</f>
        <v>0</v>
      </c>
      <c r="O25" s="61"/>
    </row>
    <row r="26" spans="2:15" s="43" customFormat="1" ht="22.9" customHeight="1">
      <c r="B26" s="44"/>
      <c r="C26" s="59" t="s">
        <v>9</v>
      </c>
      <c r="D26" s="60"/>
      <c r="E26" s="60"/>
      <c r="F26" s="60">
        <f>포장[[#This Row],[예산]]-포장[[#This Row],[실제]]</f>
        <v>0</v>
      </c>
      <c r="G26" s="60"/>
      <c r="H26" s="62"/>
      <c r="I26" s="62"/>
      <c r="J26" s="56"/>
      <c r="K26" s="59" t="s">
        <v>34</v>
      </c>
      <c r="L26" s="60"/>
      <c r="M26" s="60"/>
      <c r="N26" s="61">
        <f>여가비[[#This Row],[예산]]-여가비[[#This Row],[실제]]</f>
        <v>0</v>
      </c>
      <c r="O26" s="61"/>
    </row>
    <row r="27" spans="2:15" s="43" customFormat="1" ht="22.9" customHeight="1">
      <c r="B27" s="44"/>
      <c r="C27" s="63"/>
      <c r="D27" s="64"/>
      <c r="E27" s="64"/>
      <c r="F27" s="64"/>
      <c r="G27" s="64"/>
      <c r="H27" s="62"/>
      <c r="I27" s="62"/>
      <c r="J27" s="56"/>
      <c r="K27" s="59" t="s">
        <v>9</v>
      </c>
      <c r="L27" s="60"/>
      <c r="M27" s="60"/>
      <c r="N27" s="61">
        <f>여가비[[#This Row],[예산]]-여가비[[#This Row],[실제]]</f>
        <v>0</v>
      </c>
      <c r="O27" s="61"/>
    </row>
    <row r="28" spans="2:15" s="12" customFormat="1" ht="22.9" customHeight="1">
      <c r="B28" s="44"/>
      <c r="C28" s="65" t="s">
        <v>43</v>
      </c>
      <c r="D28" s="66">
        <f>SUBTOTAL(109,포장[예산])</f>
        <v>0</v>
      </c>
      <c r="E28" s="66">
        <f>SUBTOTAL(109,포장[실제])</f>
        <v>0</v>
      </c>
      <c r="F28" s="67">
        <f>SUBTOTAL(109,포장[차액])</f>
        <v>0</v>
      </c>
      <c r="G28" s="68"/>
      <c r="H28" s="81"/>
      <c r="I28" s="81"/>
      <c r="J28" s="81"/>
      <c r="K28" s="82" t="s">
        <v>43</v>
      </c>
      <c r="L28" s="83">
        <f>SUBTOTAL(109,여가비[예산])</f>
        <v>0</v>
      </c>
      <c r="M28" s="83">
        <f>SUBTOTAL(109,여가비[실제])</f>
        <v>0</v>
      </c>
      <c r="N28" s="83">
        <f>SUBTOTAL(109,여가비[차액])</f>
        <v>0</v>
      </c>
      <c r="O28" s="84"/>
    </row>
    <row r="29" spans="2:15" s="12" customFormat="1" ht="22.9" hidden="1" customHeight="1">
      <c r="B29" s="44"/>
      <c r="C29" s="69"/>
      <c r="D29" s="70"/>
      <c r="E29" s="70"/>
      <c r="F29" s="68"/>
      <c r="G29" s="68"/>
      <c r="H29" s="81"/>
      <c r="I29" s="81"/>
      <c r="J29" s="81"/>
      <c r="K29" s="85"/>
      <c r="L29" s="84"/>
      <c r="M29" s="84"/>
      <c r="N29" s="84"/>
      <c r="O29" s="84"/>
    </row>
    <row r="30" spans="2:15" s="12" customFormat="1" ht="66" customHeight="1">
      <c r="B30" s="44"/>
      <c r="C30" s="86" t="s">
        <v>16</v>
      </c>
      <c r="D30" s="86"/>
      <c r="E30" s="86"/>
      <c r="F30" s="86"/>
      <c r="G30" s="51"/>
      <c r="H30" s="72"/>
      <c r="I30" s="72"/>
      <c r="J30" s="73"/>
      <c r="K30" s="87" t="s">
        <v>35</v>
      </c>
      <c r="L30" s="50"/>
      <c r="M30" s="50"/>
      <c r="N30" s="50"/>
      <c r="O30" s="51"/>
    </row>
    <row r="31" spans="2:15" s="12" customFormat="1" ht="27" customHeight="1">
      <c r="B31" s="44"/>
      <c r="C31" s="88" t="s">
        <v>3</v>
      </c>
      <c r="D31" s="89" t="s">
        <v>20</v>
      </c>
      <c r="E31" s="89" t="s">
        <v>21</v>
      </c>
      <c r="F31" s="89" t="s">
        <v>22</v>
      </c>
      <c r="G31" s="54"/>
      <c r="H31" s="55"/>
      <c r="I31" s="55"/>
      <c r="J31" s="81"/>
      <c r="K31" s="90" t="s">
        <v>3</v>
      </c>
      <c r="L31" s="91" t="s">
        <v>20</v>
      </c>
      <c r="M31" s="91" t="s">
        <v>21</v>
      </c>
      <c r="N31" s="91" t="s">
        <v>22</v>
      </c>
      <c r="O31" s="54"/>
    </row>
    <row r="32" spans="2:15" s="43" customFormat="1" ht="22.9" customHeight="1">
      <c r="B32" s="44"/>
      <c r="C32" s="59" t="s">
        <v>17</v>
      </c>
      <c r="D32" s="60"/>
      <c r="E32" s="60"/>
      <c r="F32" s="61">
        <f>여행[[#This Row],[예산]]-여행[[#This Row],[실제]]</f>
        <v>0</v>
      </c>
      <c r="G32" s="61"/>
      <c r="H32" s="62"/>
      <c r="I32" s="62"/>
      <c r="J32" s="56"/>
      <c r="K32" s="59" t="s">
        <v>36</v>
      </c>
      <c r="L32" s="60"/>
      <c r="M32" s="60"/>
      <c r="N32" s="61">
        <f>기타[[#This Row],[예산]]-기타[[#This Row],[실제]]</f>
        <v>0</v>
      </c>
      <c r="O32" s="61"/>
    </row>
    <row r="33" spans="2:15" s="43" customFormat="1" ht="22.9" customHeight="1">
      <c r="B33" s="44"/>
      <c r="C33" s="59" t="s">
        <v>18</v>
      </c>
      <c r="D33" s="60"/>
      <c r="E33" s="60"/>
      <c r="F33" s="61">
        <f>여행[[#This Row],[예산]]-여행[[#This Row],[실제]]</f>
        <v>0</v>
      </c>
      <c r="G33" s="61"/>
      <c r="H33" s="62"/>
      <c r="I33" s="62"/>
      <c r="J33" s="56"/>
      <c r="K33" s="59" t="s">
        <v>37</v>
      </c>
      <c r="L33" s="60"/>
      <c r="M33" s="60"/>
      <c r="N33" s="61">
        <f>기타[[#This Row],[예산]]-기타[[#This Row],[실제]]</f>
        <v>0</v>
      </c>
      <c r="O33" s="61"/>
    </row>
    <row r="34" spans="2:15" s="43" customFormat="1" ht="22.9" customHeight="1">
      <c r="B34" s="44"/>
      <c r="C34" s="59" t="s">
        <v>19</v>
      </c>
      <c r="D34" s="60"/>
      <c r="E34" s="60"/>
      <c r="F34" s="61">
        <f>여행[[#This Row],[예산]]-여행[[#This Row],[실제]]</f>
        <v>0</v>
      </c>
      <c r="G34" s="61"/>
      <c r="H34" s="62"/>
      <c r="I34" s="62"/>
      <c r="J34" s="56"/>
      <c r="K34" s="59" t="s">
        <v>9</v>
      </c>
      <c r="L34" s="60"/>
      <c r="M34" s="60"/>
      <c r="N34" s="61">
        <f>기타[[#This Row],[예산]]-기타[[#This Row],[실제]]</f>
        <v>0</v>
      </c>
      <c r="O34" s="61"/>
    </row>
    <row r="35" spans="2:15" s="43" customFormat="1" ht="22.9" customHeight="1">
      <c r="B35" s="44"/>
      <c r="C35" s="59" t="s">
        <v>9</v>
      </c>
      <c r="D35" s="60"/>
      <c r="E35" s="60"/>
      <c r="F35" s="61">
        <f>여행[[#This Row],[예산]]-여행[[#This Row],[실제]]</f>
        <v>0</v>
      </c>
      <c r="G35" s="61"/>
      <c r="H35" s="62"/>
      <c r="I35" s="62"/>
      <c r="J35" s="56"/>
      <c r="K35" s="63"/>
      <c r="L35" s="64"/>
      <c r="M35" s="64"/>
      <c r="N35" s="64"/>
      <c r="O35" s="64"/>
    </row>
    <row r="36" spans="2:15" s="43" customFormat="1" ht="24" customHeight="1">
      <c r="B36" s="44"/>
      <c r="C36" s="65" t="s">
        <v>43</v>
      </c>
      <c r="D36" s="66">
        <f>SUBTOTAL(109,여행[예산])</f>
        <v>0</v>
      </c>
      <c r="E36" s="66">
        <f>SUBTOTAL(109,여행[실제])</f>
        <v>0</v>
      </c>
      <c r="F36" s="67">
        <f>SUBTOTAL(109,여행[차액])</f>
        <v>0</v>
      </c>
      <c r="G36" s="68"/>
      <c r="H36" s="62"/>
      <c r="I36" s="62"/>
      <c r="J36" s="56"/>
      <c r="K36" s="65" t="s">
        <v>43</v>
      </c>
      <c r="L36" s="66">
        <f>SUBTOTAL(109,기타[예산])</f>
        <v>0</v>
      </c>
      <c r="M36" s="66">
        <f>SUBTOTAL(109,기타[실제])</f>
        <v>0</v>
      </c>
      <c r="N36" s="67">
        <f>SUBTOTAL(109,기타[차액])</f>
        <v>0</v>
      </c>
      <c r="O36" s="68"/>
    </row>
    <row r="37" spans="2:15" s="12" customFormat="1">
      <c r="B37" s="44"/>
      <c r="C37" s="92"/>
      <c r="D37" s="92"/>
      <c r="E37" s="92"/>
      <c r="F37" s="92"/>
      <c r="G37" s="92"/>
      <c r="J37" s="81"/>
    </row>
    <row r="38" spans="2:15" s="12" customFormat="1">
      <c r="B38" s="44"/>
      <c r="J38" s="81"/>
    </row>
    <row r="39" spans="2:15" s="12" customFormat="1">
      <c r="B39" s="44"/>
      <c r="J39" s="81"/>
    </row>
    <row r="40" spans="2:15" s="12" customFormat="1">
      <c r="B40" s="93"/>
      <c r="J40" s="94"/>
    </row>
    <row r="41" spans="2:15" s="12" customFormat="1">
      <c r="B41" s="93"/>
      <c r="J41" s="94"/>
    </row>
    <row r="42" spans="2:15" s="12" customFormat="1">
      <c r="B42" s="93"/>
    </row>
    <row r="43" spans="2:15" s="12" customFormat="1">
      <c r="B43" s="93"/>
    </row>
    <row r="44" spans="2:15" s="12" customFormat="1">
      <c r="B44" s="93"/>
    </row>
    <row r="45" spans="2:15" s="12" customFormat="1">
      <c r="B45" s="93"/>
    </row>
    <row r="46" spans="2:15" s="12" customFormat="1">
      <c r="B46" s="93"/>
    </row>
    <row r="47" spans="2:15" s="12" customFormat="1">
      <c r="B47" s="93"/>
    </row>
    <row r="48" spans="2:15" s="12" customFormat="1">
      <c r="B48" s="93"/>
    </row>
    <row r="49" spans="2:2" s="12" customFormat="1">
      <c r="B49" s="93"/>
    </row>
    <row r="50" spans="2:2" s="12" customFormat="1">
      <c r="B50" s="93"/>
    </row>
    <row r="51" spans="2:2" s="12" customFormat="1">
      <c r="B51" s="93"/>
    </row>
    <row r="52" spans="2:2" s="12" customFormat="1">
      <c r="B52" s="93"/>
    </row>
    <row r="53" spans="2:2" s="12" customFormat="1">
      <c r="B53" s="93"/>
    </row>
    <row r="54" spans="2:2" s="12" customFormat="1">
      <c r="B54" s="93"/>
    </row>
    <row r="55" spans="2:2" s="12" customFormat="1">
      <c r="B55" s="93"/>
    </row>
    <row r="56" spans="2:2" s="12" customFormat="1">
      <c r="B56" s="93"/>
    </row>
    <row r="57" spans="2:2" s="12" customFormat="1">
      <c r="B57" s="93"/>
    </row>
    <row r="58" spans="2:2" s="12" customFormat="1">
      <c r="B58" s="93"/>
    </row>
  </sheetData>
  <mergeCells count="8">
    <mergeCell ref="K3:L3"/>
    <mergeCell ref="C1:H6"/>
    <mergeCell ref="K30:N30"/>
    <mergeCell ref="K19:N19"/>
    <mergeCell ref="C30:F30"/>
    <mergeCell ref="C9:F9"/>
    <mergeCell ref="K9:N9"/>
    <mergeCell ref="C19:F19"/>
  </mergeCells>
  <phoneticPr fontId="1" type="noConversion"/>
  <conditionalFormatting sqref="N11:O11">
    <cfRule type="iconSet" priority="33">
      <iconSet iconSet="3Signs">
        <cfvo type="percent" val="0"/>
        <cfvo type="num" val="-20"/>
        <cfvo type="num" val="0"/>
      </iconSet>
    </cfRule>
  </conditionalFormatting>
  <conditionalFormatting sqref="N28:O29 F11:I11">
    <cfRule type="iconSet" priority="34">
      <iconSet iconSet="3Signs">
        <cfvo type="percent" val="0"/>
        <cfvo type="num" val="-20"/>
        <cfvo type="num" val="0"/>
      </iconSet>
    </cfRule>
  </conditionalFormatting>
  <conditionalFormatting sqref="F11:I11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N11:O11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N28:O29">
    <cfRule type="iconSet" priority="39">
      <iconSet iconSet="3Symbols2">
        <cfvo type="percent" val="0"/>
        <cfvo type="percent" val="33"/>
        <cfvo type="percent" val="67"/>
      </iconSet>
    </cfRule>
  </conditionalFormatting>
  <conditionalFormatting sqref="F12:I16">
    <cfRule type="iconSet" priority="8">
      <iconSet iconSet="3Signs">
        <cfvo type="percent" val="0"/>
        <cfvo type="num" val="-20"/>
        <cfvo type="num" val="0"/>
      </iconSet>
    </cfRule>
  </conditionalFormatting>
  <conditionalFormatting sqref="F12:I16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F21:I26 H27:I27 F28:G29 F17:I18 F32:I36">
    <cfRule type="iconSet" priority="4">
      <iconSet iconSet="3Signs">
        <cfvo type="percent" val="0"/>
        <cfvo type="num" val="-20"/>
        <cfvo type="num" val="0"/>
      </iconSet>
    </cfRule>
  </conditionalFormatting>
  <conditionalFormatting sqref="F21:I26 H27:I27 F28:G29 F17:I18 F32:I36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N32:O34 N36:O36 N21:O27">
    <cfRule type="iconSet" priority="46">
      <iconSet iconSet="3Signs">
        <cfvo type="percent" val="0"/>
        <cfvo type="num" val="-20"/>
        <cfvo type="num" val="0"/>
      </iconSet>
    </cfRule>
  </conditionalFormatting>
  <conditionalFormatting sqref="N32:O34 N36:O36 N21:O27">
    <cfRule type="iconSet" priority="48">
      <iconSet iconSet="3Symbols2">
        <cfvo type="percent" val="0"/>
        <cfvo type="percent" val="33"/>
        <cfvo type="percent" val="67"/>
      </iconSet>
    </cfRule>
  </conditionalFormatting>
  <conditionalFormatting sqref="N6:O7">
    <cfRule type="cellIs" dxfId="0" priority="49" operator="greaterThan">
      <formula>SUM(N3-N4)</formula>
    </cfRule>
  </conditionalFormatting>
  <conditionalFormatting sqref="N17:O18 N12:O15">
    <cfRule type="iconSet" priority="52">
      <iconSet iconSet="3Signs">
        <cfvo type="percent" val="0"/>
        <cfvo type="num" val="-20"/>
        <cfvo type="num" val="0"/>
      </iconSet>
    </cfRule>
  </conditionalFormatting>
  <conditionalFormatting sqref="N17:O18 N12:O15">
    <cfRule type="iconSet" priority="55">
      <iconSet iconSet="3Symbols2">
        <cfvo type="percent" val="0"/>
        <cfvo type="percent" val="33"/>
        <cfvo type="percent" val="67"/>
      </iconSet>
    </cfRule>
  </conditionalFormatting>
  <dataValidations count="7">
    <dataValidation allowBlank="1" showInputMessage="1" showErrorMessage="1" prompt="오른쪽 셀에 이 워크시트의 제목이 표시됩니다." sqref="B1" xr:uid="{910186F6-1F47-4F51-B33F-C6B8249951CD}"/>
    <dataValidation allowBlank="1" showInputMessage="1" showErrorMessage="1" prompt="셀 K3에 연말연시 예산이 자동으로 계산됩니다." sqref="B2" xr:uid="{4CFCCDDD-3B50-4285-8D82-CB925311D3FC}"/>
    <dataValidation allowBlank="1" showInputMessage="1" showErrorMessage="1" prompt="K4 셀에 실제 경비가 자동으로 계산됩니다." sqref="B3" xr:uid="{CAE984E3-A438-484F-B271-3A6FCFB093E8}"/>
    <dataValidation allowBlank="1" showInputMessage="1" showErrorMessage="1" prompt="차액은 K5 셀에 자동으로 계산됩니다. 다음 지침은 A7 셀에 있습니다." sqref="B4" xr:uid="{B84326C6-7E37-4004-BC3A-4D08FBF287AD}"/>
    <dataValidation allowBlank="1" showInputMessage="1" showErrorMessage="1" prompt="C9 셀에 선물 레이블이 있고, K7 셀에 연말연시 식사 레이블이 있습니다." sqref="A9" xr:uid="{650F19BC-03D9-4477-A64C-770A9CE2AC64}"/>
    <dataValidation allowBlank="1" showInputMessage="1" showErrorMessage="1" prompt="C19 셀에 포장 레이블이 있고 K19 셀에 여가비 레이블이 있습니다." sqref="A19" xr:uid="{25669FBB-C79A-40FC-A4B3-FBF75C92A3BA}"/>
    <dataValidation allowBlank="1" showInputMessage="1" showErrorMessage="1" prompt="C30 셀에 여행 레이블이 있고 K30 셀에 기타 레이블이 있습니다." sqref="A30" xr:uid="{1FEF2905-C0BD-4C8E-993D-DFD0DEA25B65}"/>
  </dataValidations>
  <pageMargins left="0.5" right="0.5" top="0.5" bottom="0.5" header="0.5" footer="0.5"/>
  <pageSetup paperSize="9" scale="47" orientation="landscape" horizontalDpi="4294967292" r:id="rId1"/>
  <headerFooter alignWithMargins="0"/>
  <ignoredErrors>
    <ignoredError sqref="F13:F16 N11:N14 N21:N27 F21:F26 F32:F33 N32:N34 F35" emptyCellReference="1"/>
  </ignoredErrors>
  <tableParts count="6">
    <tablePart r:id="rId2"/>
    <tablePart r:id="rId3"/>
    <tablePart r:id="rId4"/>
    <tablePart r:id="rId5"/>
    <tablePart r:id="rId6"/>
    <tablePart r:id="rId7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58AA162A-61C0-49D4-A803-5F1D9636F7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D24677CE-50B1-4FAA-B60A-E224F445720C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5FFC9D78-DCA0-4C54-8C68-6F9491076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TM16410204</ap:Template>
  <ap:TotalTime>0</ap:TotalTime>
  <ap:DocSecurity>0</ap:DocSecurity>
  <ap:ScaleCrop>false</ap:ScaleCrop>
  <ap:HeadingPairs>
    <vt:vector baseType="variant" size="2">
      <vt:variant>
        <vt:lpstr>워크시트</vt:lpstr>
      </vt:variant>
      <vt:variant>
        <vt:i4>2</vt:i4>
      </vt:variant>
    </vt:vector>
  </ap:HeadingPairs>
  <ap:TitlesOfParts>
    <vt:vector baseType="lpstr" size="2">
      <vt:lpstr>시작</vt:lpstr>
      <vt:lpstr>휴일 예산 플래너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2022-02-14T06:52:55Z</dcterms:created>
  <dcterms:modified xsi:type="dcterms:W3CDTF">2022-05-25T12:09:56Z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