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theme/theme11.xml" ContentType="application/vnd.openxmlformats-officedocument.theme+xml"/>
  <Override PartName="/customXml/item22.xml" ContentType="application/xml"/>
  <Override PartName="/customXml/itemProps22.xml" ContentType="application/vnd.openxmlformats-officedocument.customXmlPropertie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worksheets/sheet64.xml" ContentType="application/vnd.openxmlformats-officedocument.spreadsheetml.worksheet+xml"/>
  <Override PartName="/xl/tables/table64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worksheets/sheet55.xml" ContentType="application/vnd.openxmlformats-officedocument.spreadsheetml.worksheet+xml"/>
  <Override PartName="/xl/tables/table55.xml" ContentType="application/vnd.openxmlformats-officedocument.spreadsheetml.table+xml"/>
  <Override PartName="/xl/calcChain.xml" ContentType="application/vnd.openxmlformats-officedocument.spreadsheetml.calcChain+xml"/>
  <Override PartName="/xl/worksheets/sheet46.xml" ContentType="application/vnd.openxmlformats-officedocument.spreadsheetml.worksheet+xml"/>
  <Override PartName="/xl/tables/table46.xml" ContentType="application/vnd.openxmlformats-officedocument.spreadsheetml.table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 codeName="ThisWorkbook"/>
  <xr:revisionPtr revIDLastSave="0" documentId="13_ncr:1_{100F41AB-DFD3-4710-BDFF-2362B6E896B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기간" sheetId="1" r:id="rId1"/>
    <sheet name="학점" sheetId="2" r:id="rId2"/>
    <sheet name="예산" sheetId="3" r:id="rId3"/>
    <sheet name="총 월 지출" sheetId="5" r:id="rId4"/>
    <sheet name="학기 비용" sheetId="6" r:id="rId5"/>
    <sheet name="도서" sheetId="4" r:id="rId6"/>
  </sheets>
  <definedNames>
    <definedName name="_xlnm.Print_Titles" localSheetId="0">기간!$5:$5</definedName>
    <definedName name="_xlnm.Print_Titles" localSheetId="5">도서!$4:$4</definedName>
    <definedName name="_xlnm.Print_Titles" localSheetId="2">예산!$10:$11</definedName>
    <definedName name="_xlnm.Print_Titles" localSheetId="3">'총 월 지출'!$4:$5</definedName>
    <definedName name="_xlnm.Print_Titles" localSheetId="4">'학기 비용'!$4:$5</definedName>
    <definedName name="_xlnm.Print_Titles" localSheetId="1">학점!$14:$14</definedName>
    <definedName name="대학">학점!$B$1</definedName>
    <definedName name="시간_간격">기간!$D$4</definedName>
    <definedName name="시작_시간">기간!$C$4</definedName>
    <definedName name="연도">기간!$F$3</definedName>
    <definedName name="열제목1">일정[[#Headers],[시간 ]]</definedName>
    <definedName name="열제목2">강의[[#Headers],[강의 이름]]</definedName>
    <definedName name="열제목3">월별수입[[#Headers],[항목]]</definedName>
    <definedName name="열제목4">월별지출[[#Headers],[항목]]</definedName>
    <definedName name="열제목5">학깁별지출[[#Headers],[항목]]</definedName>
    <definedName name="열제목6">도서목록[[#Headers],[제목]]</definedName>
    <definedName name="요구_사항">학점!$B$8:$B$11</definedName>
    <definedName name="잔액">예산!$D$8</definedName>
    <definedName name="총_월_수입">예산!$B$8</definedName>
    <definedName name="총_월_지출">예산!$C$8</definedName>
    <definedName name="학기_월">예산!$C$9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6" l="1"/>
  <c r="D11" i="6"/>
  <c r="D10" i="6"/>
  <c r="D9" i="6"/>
  <c r="D8" i="6"/>
  <c r="D7" i="6"/>
  <c r="D6" i="6"/>
  <c r="C5" i="2"/>
  <c r="E5" i="2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1" i="4"/>
  <c r="D4" i="6" l="1"/>
  <c r="C3" i="6"/>
  <c r="B1" i="6"/>
  <c r="C4" i="5" l="1"/>
  <c r="C8" i="3" s="1"/>
  <c r="C3" i="5"/>
  <c r="B1" i="5"/>
  <c r="B1" i="3" l="1"/>
  <c r="C3" i="3" l="1"/>
  <c r="C3" i="2" l="1"/>
  <c r="E8" i="2" l="1"/>
  <c r="E9" i="2"/>
  <c r="E10" i="2"/>
  <c r="E11" i="2"/>
  <c r="E12" i="2" l="1"/>
  <c r="C10" i="3"/>
  <c r="B8" i="3" s="1"/>
  <c r="C8" i="2"/>
  <c r="C9" i="2"/>
  <c r="C10" i="2"/>
  <c r="C11" i="2"/>
  <c r="B5" i="3" l="1"/>
  <c r="D8" i="3"/>
  <c r="C12" i="2"/>
  <c r="D8" i="2"/>
  <c r="D9" i="2"/>
  <c r="D10" i="2"/>
  <c r="D11" i="2"/>
  <c r="D5" i="2"/>
  <c r="B5" i="2"/>
  <c r="D12" i="2" l="1"/>
  <c r="B6" i="3"/>
</calcChain>
</file>

<file path=xl/sharedStrings.xml><?xml version="1.0" encoding="utf-8"?>
<sst xmlns="http://schemas.openxmlformats.org/spreadsheetml/2006/main" count="123" uniqueCount="88">
  <si>
    <t>수업 시간표</t>
  </si>
  <si>
    <t>가을 학기</t>
  </si>
  <si>
    <t xml:space="preserve">시간 </t>
  </si>
  <si>
    <t>월</t>
  </si>
  <si>
    <t>아침 식사</t>
  </si>
  <si>
    <t>경영학: 강의 B관, 256호</t>
  </si>
  <si>
    <t>시간 간격</t>
  </si>
  <si>
    <t>화</t>
  </si>
  <si>
    <t>(분)</t>
  </si>
  <si>
    <t>수</t>
  </si>
  <si>
    <t>연도</t>
  </si>
  <si>
    <t>목</t>
  </si>
  <si>
    <t>물리학: 강의 
J관, 309호</t>
  </si>
  <si>
    <t>금</t>
  </si>
  <si>
    <t>토</t>
  </si>
  <si>
    <t>일</t>
  </si>
  <si>
    <t>대학</t>
  </si>
  <si>
    <t>학점 계획표</t>
  </si>
  <si>
    <t>학위 이름</t>
  </si>
  <si>
    <t>전체 진행 상황</t>
  </si>
  <si>
    <t>참고: 다음 학점 요약은 아래 대학 강의 표의 항목에 의해 자동으로 채워집니다.</t>
  </si>
  <si>
    <t>요구 사항</t>
  </si>
  <si>
    <t>전공</t>
  </si>
  <si>
    <t>부전공</t>
  </si>
  <si>
    <t>선택 과목</t>
  </si>
  <si>
    <t>일반 과목</t>
  </si>
  <si>
    <t>강의</t>
  </si>
  <si>
    <t>강의 이름</t>
  </si>
  <si>
    <t>강의 1</t>
  </si>
  <si>
    <t>강의 2</t>
  </si>
  <si>
    <t>강의 3</t>
  </si>
  <si>
    <t>총 학점</t>
  </si>
  <si>
    <t>강의 번호</t>
  </si>
  <si>
    <t>번호</t>
  </si>
  <si>
    <t>획득</t>
  </si>
  <si>
    <t>필요</t>
  </si>
  <si>
    <t>학점</t>
  </si>
  <si>
    <t>완료</t>
  </si>
  <si>
    <t>예</t>
  </si>
  <si>
    <t>아니요</t>
  </si>
  <si>
    <t>점수</t>
  </si>
  <si>
    <t>학기</t>
  </si>
  <si>
    <t>학기 1</t>
  </si>
  <si>
    <t>예산 기록표</t>
  </si>
  <si>
    <t>내 예산</t>
  </si>
  <si>
    <t>지출한 수입 백분율</t>
  </si>
  <si>
    <t>총 월 수입</t>
  </si>
  <si>
    <t>학기(월)</t>
  </si>
  <si>
    <t>월별 수입</t>
  </si>
  <si>
    <t>항목</t>
  </si>
  <si>
    <t>고정 수입</t>
  </si>
  <si>
    <t>학자금 지원</t>
  </si>
  <si>
    <t>대출</t>
  </si>
  <si>
    <t>기타 수입</t>
  </si>
  <si>
    <t>총 월 지출</t>
  </si>
  <si>
    <t>금액</t>
  </si>
  <si>
    <t>잔액</t>
  </si>
  <si>
    <t>월별 지출</t>
  </si>
  <si>
    <t>임대료</t>
  </si>
  <si>
    <t>공과금</t>
  </si>
  <si>
    <t>휴대폰</t>
  </si>
  <si>
    <t>식료품</t>
  </si>
  <si>
    <t>차량 유지비</t>
  </si>
  <si>
    <t>학자금 대출</t>
  </si>
  <si>
    <t>신용 카드</t>
  </si>
  <si>
    <t>보험</t>
  </si>
  <si>
    <t>여가비</t>
  </si>
  <si>
    <t>기타</t>
  </si>
  <si>
    <t>학기 비용</t>
  </si>
  <si>
    <t>학기 비용(월별 합계)</t>
  </si>
  <si>
    <t>등록금</t>
  </si>
  <si>
    <t>재료비</t>
  </si>
  <si>
    <t>도서</t>
  </si>
  <si>
    <t>예금</t>
  </si>
  <si>
    <t>교통비</t>
  </si>
  <si>
    <t>기타 비용</t>
  </si>
  <si>
    <t>월별</t>
  </si>
  <si>
    <t>도서 기록표</t>
  </si>
  <si>
    <t>도서 목록</t>
  </si>
  <si>
    <t>제목</t>
  </si>
  <si>
    <t>책 제목</t>
  </si>
  <si>
    <t>저자</t>
  </si>
  <si>
    <t>구입처</t>
  </si>
  <si>
    <t>위치</t>
  </si>
  <si>
    <t>ISBN</t>
  </si>
  <si>
    <t>참고</t>
  </si>
  <si>
    <t>요약</t>
    <phoneticPr fontId="2" type="noConversion"/>
  </si>
  <si>
    <t>시작 시간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</si>
</sst>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5" formatCode="&quot;$&quot;#,##0_);\(&quot;$&quot;#,##0\)"/>
    <numFmt numFmtId="164" formatCode="_-* #,##0_-;\-* #,##0_-;_-* &quot;-&quot;_-;_-@_-"/>
    <numFmt numFmtId="165" formatCode="_-* #,##0.00_-;\-* #,##0.00_-;_-* &quot;-&quot;??_-;_-@_-"/>
    <numFmt numFmtId="166" formatCode="&quot;₩&quot;#,##0_);\(&quot;₩&quot;#,##0\)"/>
    <numFmt numFmtId="167" formatCode="h:mm;@"/>
    <numFmt numFmtId="168" formatCode="0.0_ "/>
  </numFmts>
  <fonts count="16">
    <font>
      <sz val="11"/>
      <color theme="0" tint="-0.34998626667073579"/>
      <name val="맑은 고딕"/>
      <family val="3"/>
      <charset val="129"/>
    </font>
    <font>
      <sz val="11"/>
      <color theme="0" tint="-0.24994659260841701"/>
      <name val="Arial"/>
      <family val="2"/>
      <scheme val="minor"/>
    </font>
    <font>
      <sz val="8"/>
      <name val="Arial"/>
      <family val="3"/>
      <charset val="129"/>
      <scheme val="minor"/>
    </font>
    <font>
      <sz val="11"/>
      <color rgb="FFFA7D00"/>
      <name val="맑은 고딕"/>
      <family val="2"/>
      <charset val="129"/>
    </font>
    <font>
      <b/>
      <sz val="11"/>
      <color theme="0"/>
      <name val="맑은 고딕"/>
      <family val="2"/>
      <charset val="129"/>
    </font>
    <font>
      <sz val="28"/>
      <color theme="0"/>
      <name val="맑은 고딕"/>
      <family val="3"/>
      <charset val="129"/>
    </font>
    <font>
      <b/>
      <sz val="11"/>
      <color theme="1"/>
      <name val="맑은 고딕"/>
      <family val="2"/>
      <charset val="129"/>
    </font>
    <font>
      <sz val="11"/>
      <color theme="0" tint="-0.34998626667073579"/>
      <name val="맑은 고딕"/>
      <family val="3"/>
      <charset val="129"/>
    </font>
    <font>
      <sz val="14"/>
      <color theme="1"/>
      <name val="맑은 고딕"/>
      <family val="3"/>
      <charset val="129"/>
    </font>
    <font>
      <sz val="12"/>
      <color theme="0" tint="-4.9989318521683403E-2"/>
      <name val="맑은 고딕"/>
      <family val="3"/>
      <charset val="129"/>
    </font>
    <font>
      <sz val="11"/>
      <color theme="0"/>
      <name val="맑은 고딕"/>
      <family val="3"/>
      <charset val="129"/>
    </font>
    <font>
      <sz val="11"/>
      <color theme="4"/>
      <name val="맑은 고딕"/>
      <family val="3"/>
      <charset val="129"/>
    </font>
    <font>
      <sz val="34"/>
      <color theme="0" tint="-4.9989318521683403E-2"/>
      <name val="맑은 고딕"/>
      <family val="3"/>
      <charset val="129"/>
    </font>
    <font>
      <sz val="23"/>
      <color theme="0" tint="-4.9989318521683403E-2"/>
      <name val="맑은 고딕"/>
      <family val="3"/>
      <charset val="129"/>
    </font>
    <font>
      <sz val="11"/>
      <color theme="0" tint="-4.9989318521683403E-2"/>
      <name val="맑은 고딕"/>
      <family val="3"/>
      <charset val="129"/>
    </font>
    <font>
      <sz val="14"/>
      <color theme="3" tint="9.985656300546282E-2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1" tint="0.14996795556505021"/>
        <bgColor theme="1" tint="0.14996795556505021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9">
    <xf numFmtId="0" fontId="0" fillId="3" borderId="0">
      <alignment horizontal="left" vertical="center" wrapText="1"/>
    </xf>
    <xf numFmtId="0" fontId="5" fillId="4" borderId="0" applyNumberFormat="0" applyBorder="0" applyProtection="0"/>
    <xf numFmtId="0" fontId="15" fillId="4" borderId="0" applyNumberFormat="0" applyBorder="0" applyProtection="0"/>
    <xf numFmtId="0" fontId="11" fillId="0" borderId="0" applyNumberFormat="0" applyFill="0" applyBorder="0" applyProtection="0">
      <alignment horizontal="left"/>
    </xf>
    <xf numFmtId="9" fontId="14" fillId="0" borderId="0" applyFill="0" applyBorder="0" applyAlignment="0" applyProtection="0"/>
    <xf numFmtId="0" fontId="13" fillId="3" borderId="0" applyNumberFormat="0" applyBorder="0" applyProtection="0">
      <alignment horizontal="left" vertical="center" wrapText="1"/>
    </xf>
    <xf numFmtId="0" fontId="9" fillId="2" borderId="0" applyNumberFormat="0">
      <alignment horizontal="right" indent="1"/>
    </xf>
    <xf numFmtId="0" fontId="12" fillId="3" borderId="0">
      <alignment horizontal="right"/>
    </xf>
    <xf numFmtId="167" fontId="11" fillId="2" borderId="0" applyBorder="0" applyProtection="0">
      <alignment horizontal="right" vertical="center" indent="1"/>
    </xf>
    <xf numFmtId="0" fontId="10" fillId="3" borderId="0">
      <alignment horizontal="left"/>
    </xf>
    <xf numFmtId="167" fontId="13" fillId="3" borderId="0">
      <alignment horizontal="left" vertical="center"/>
    </xf>
    <xf numFmtId="0" fontId="13" fillId="3" borderId="0">
      <alignment horizontal="right" vertical="center"/>
    </xf>
    <xf numFmtId="166" fontId="11" fillId="3" borderId="0">
      <alignment horizontal="center"/>
    </xf>
    <xf numFmtId="5" fontId="1" fillId="0" borderId="0" applyFont="0" applyFill="0" applyBorder="0" applyAlignment="0" applyProtection="0"/>
    <xf numFmtId="0" fontId="14" fillId="0" borderId="0" applyNumberFormat="0" applyFill="0" applyBorder="0" applyProtection="0">
      <alignment horizontal="right" indent="2"/>
    </xf>
    <xf numFmtId="0" fontId="7" fillId="3" borderId="0" applyNumberFormat="0" applyAlignment="0" applyProtection="0"/>
    <xf numFmtId="0" fontId="7" fillId="5" borderId="1" applyNumberFormat="0" applyFill="0" applyAlignment="0">
      <alignment horizontal="left" vertical="center"/>
    </xf>
    <xf numFmtId="0" fontId="7" fillId="5" borderId="0" applyFill="0" applyBorder="0">
      <alignment horizontal="center" vertical="center"/>
    </xf>
    <xf numFmtId="0" fontId="10" fillId="3" borderId="0" applyNumberFormat="0" applyBorder="0">
      <alignment horizontal="right" indent="1"/>
    </xf>
    <xf numFmtId="166" fontId="7" fillId="3" borderId="0" applyFill="0" applyBorder="0">
      <alignment horizontal="right" vertical="center" wrapText="1" indent="2"/>
    </xf>
    <xf numFmtId="5" fontId="7" fillId="3" borderId="0" applyNumberFormat="0" applyFill="0" applyBorder="0">
      <alignment horizontal="right" vertical="center" wrapText="1" indent="2"/>
    </xf>
    <xf numFmtId="5" fontId="7" fillId="3" borderId="0" applyNumberFormat="0" applyFill="0" applyBorder="0">
      <alignment horizontal="left" vertical="center" wrapText="1"/>
    </xf>
    <xf numFmtId="168" fontId="7" fillId="3" borderId="0">
      <alignment horizontal="center" vertical="center" wrapText="1"/>
    </xf>
    <xf numFmtId="166" fontId="11" fillId="3" borderId="0" applyFill="0" applyBorder="0">
      <alignment horizontal="right" wrapText="1" indent="2"/>
    </xf>
    <xf numFmtId="165" fontId="7" fillId="0" borderId="0" applyFill="0" applyBorder="0" applyAlignment="0" applyProtection="0">
      <alignment vertical="center"/>
    </xf>
    <xf numFmtId="164" fontId="7" fillId="0" borderId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4" fillId="6" borderId="3" applyNumberFormat="0" applyAlignment="0" applyProtection="0">
      <alignment vertical="center"/>
    </xf>
    <xf numFmtId="0" fontId="6" fillId="0" borderId="4" applyNumberFormat="0" applyFill="0" applyAlignment="0" applyProtection="0">
      <alignment vertical="center"/>
    </xf>
  </cellStyleXfs>
  <cellXfs count="34">
    <xf numFmtId="0" fontId="0" fillId="3" borderId="0" xfId="0">
      <alignment horizontal="left" vertical="center" wrapText="1"/>
    </xf>
    <xf numFmtId="0" fontId="9" fillId="2" borderId="0" xfId="6">
      <alignment horizontal="right" indent="1"/>
    </xf>
    <xf numFmtId="0" fontId="15" fillId="4" borderId="0" xfId="2"/>
    <xf numFmtId="0" fontId="5" fillId="4" borderId="0" xfId="1"/>
    <xf numFmtId="0" fontId="12" fillId="3" borderId="0" xfId="7">
      <alignment horizontal="right"/>
    </xf>
    <xf numFmtId="0" fontId="10" fillId="3" borderId="0" xfId="9">
      <alignment horizontal="left"/>
    </xf>
    <xf numFmtId="0" fontId="13" fillId="3" borderId="0" xfId="11">
      <alignment horizontal="right" vertical="center"/>
    </xf>
    <xf numFmtId="0" fontId="11" fillId="3" borderId="0" xfId="3" applyFill="1">
      <alignment horizontal="left"/>
    </xf>
    <xf numFmtId="166" fontId="11" fillId="3" borderId="0" xfId="12">
      <alignment horizontal="center"/>
    </xf>
    <xf numFmtId="0" fontId="13" fillId="3" borderId="0" xfId="5">
      <alignment horizontal="left" vertical="center" wrapText="1"/>
    </xf>
    <xf numFmtId="0" fontId="7" fillId="3" borderId="0" xfId="17" applyFill="1">
      <alignment horizontal="center" vertical="center"/>
    </xf>
    <xf numFmtId="0" fontId="14" fillId="3" borderId="0" xfId="14" applyFill="1" applyBorder="1">
      <alignment horizontal="right" indent="2"/>
    </xf>
    <xf numFmtId="0" fontId="10" fillId="3" borderId="0" xfId="18">
      <alignment horizontal="right" indent="1"/>
    </xf>
    <xf numFmtId="0" fontId="0" fillId="3" borderId="1" xfId="16" applyFont="1" applyFill="1" applyAlignment="1">
      <alignment horizontal="left" vertical="center" wrapText="1"/>
    </xf>
    <xf numFmtId="0" fontId="14" fillId="3" borderId="0" xfId="14" applyFill="1">
      <alignment horizontal="right" indent="2"/>
    </xf>
    <xf numFmtId="0" fontId="7" fillId="3" borderId="0" xfId="15" applyAlignment="1">
      <alignment horizontal="left" vertical="center"/>
    </xf>
    <xf numFmtId="0" fontId="0" fillId="3" borderId="0" xfId="21" applyNumberFormat="1" applyFont="1">
      <alignment horizontal="left" vertical="center" wrapText="1"/>
    </xf>
    <xf numFmtId="0" fontId="7" fillId="3" borderId="1" xfId="17" applyFill="1" applyBorder="1">
      <alignment horizontal="center" vertical="center"/>
    </xf>
    <xf numFmtId="166" fontId="11" fillId="3" borderId="0" xfId="23" applyFill="1">
      <alignment horizontal="right" wrapText="1" indent="2"/>
    </xf>
    <xf numFmtId="0" fontId="9" fillId="2" borderId="0" xfId="6" applyNumberFormat="1">
      <alignment horizontal="right" indent="1"/>
    </xf>
    <xf numFmtId="166" fontId="7" fillId="3" borderId="0" xfId="19" applyFill="1" applyBorder="1">
      <alignment horizontal="right" vertical="center" wrapText="1" indent="2"/>
    </xf>
    <xf numFmtId="166" fontId="7" fillId="3" borderId="0" xfId="19" applyFill="1">
      <alignment horizontal="right" vertical="center" wrapText="1" indent="2"/>
    </xf>
    <xf numFmtId="166" fontId="13" fillId="3" borderId="0" xfId="5" applyNumberFormat="1">
      <alignment horizontal="left" vertical="center" wrapText="1"/>
    </xf>
    <xf numFmtId="166" fontId="13" fillId="3" borderId="0" xfId="10" applyNumberFormat="1">
      <alignment horizontal="left" vertical="center"/>
    </xf>
    <xf numFmtId="0" fontId="8" fillId="4" borderId="0" xfId="2" applyFont="1"/>
    <xf numFmtId="9" fontId="13" fillId="3" borderId="0" xfId="4" applyFont="1" applyFill="1" applyAlignment="1">
      <alignment horizontal="left" vertical="center"/>
    </xf>
    <xf numFmtId="167" fontId="9" fillId="2" borderId="0" xfId="6" applyNumberFormat="1">
      <alignment horizontal="right" indent="1"/>
    </xf>
    <xf numFmtId="167" fontId="11" fillId="2" borderId="0" xfId="8">
      <alignment horizontal="right" vertical="center" indent="1"/>
    </xf>
    <xf numFmtId="0" fontId="8" fillId="4" borderId="0" xfId="2" applyNumberFormat="1" applyFont="1"/>
    <xf numFmtId="0" fontId="5" fillId="4" borderId="0" xfId="1" applyNumberFormat="1"/>
    <xf numFmtId="167" fontId="13" fillId="3" borderId="0" xfId="10">
      <alignment horizontal="left" vertical="center"/>
    </xf>
    <xf numFmtId="168" fontId="7" fillId="3" borderId="0" xfId="22">
      <alignment horizontal="center" vertical="center" wrapText="1"/>
    </xf>
    <xf numFmtId="0" fontId="6" fillId="4" borderId="0" xfId="28" applyFill="1" applyBorder="1" applyAlignment="1"/>
    <xf numFmtId="166" fontId="11" fillId="3" borderId="0" xfId="12">
      <alignment horizontal="center"/>
    </xf>
  </cellXfs>
  <cellStyles count="29">
    <cellStyle name="Check Cell" xfId="27" builtinId="23" customBuiltin="1"/>
    <cellStyle name="Comma" xfId="24" builtinId="3" customBuiltin="1"/>
    <cellStyle name="Comma [0]" xfId="25" builtinId="6" customBuiltin="1"/>
    <cellStyle name="Currency" xfId="13" builtinId="4" customBuiltin="1"/>
    <cellStyle name="Heading 1" xfId="2" builtinId="16" customBuiltin="1"/>
    <cellStyle name="Heading 2" xfId="3" builtinId="17" customBuiltin="1"/>
    <cellStyle name="Heading 3" xfId="5" builtinId="18" customBuiltin="1"/>
    <cellStyle name="Heading 4" xfId="14" builtinId="19" customBuiltin="1"/>
    <cellStyle name="Linked Cell" xfId="26" builtinId="24" customBuiltin="1"/>
    <cellStyle name="Normal" xfId="0" builtinId="0" customBuiltin="1"/>
    <cellStyle name="Note" xfId="15" builtinId="10" customBuiltin="1"/>
    <cellStyle name="Percent" xfId="4" builtinId="5" customBuiltin="1"/>
    <cellStyle name="Title" xfId="1" builtinId="15" customBuiltin="1"/>
    <cellStyle name="Total" xfId="28" builtinId="25" customBuiltin="1"/>
    <cellStyle name="검정 강조색" xfId="6" xr:uid="{00000000-0005-0000-0000-000000000000}"/>
    <cellStyle name="레이블 오른쪽 맞춤" xfId="18" xr:uid="{00000000-0005-0000-0000-00000A000000}"/>
    <cellStyle name="레이블 왼쪽 맞춤" xfId="9" xr:uid="{00000000-0005-0000-0000-000009000000}"/>
    <cellStyle name="머리글 2 가운데 맞춤" xfId="12" xr:uid="{00000000-0005-0000-0000-000005000000}"/>
    <cellStyle name="머리글 통화" xfId="23" xr:uid="{00000000-0005-0000-0000-000008000000}"/>
    <cellStyle name="밑줄" xfId="16" xr:uid="{00000000-0005-0000-0000-000016000000}"/>
    <cellStyle name="시간" xfId="8" xr:uid="{00000000-0005-0000-0000-000014000000}"/>
    <cellStyle name="연도" xfId="7" xr:uid="{00000000-0005-0000-0000-000017000000}"/>
    <cellStyle name="오른쪽 맞춤" xfId="11" xr:uid="{00000000-0005-0000-0000-00000F000000}"/>
    <cellStyle name="왼쪽 맞춤" xfId="10" xr:uid="{00000000-0005-0000-0000-00000B000000}"/>
    <cellStyle name="점수" xfId="22" xr:uid="{00000000-0005-0000-0000-000002000000}"/>
    <cellStyle name="표 가운데 맞춤" xfId="17" xr:uid="{00000000-0005-0000-0000-000010000000}"/>
    <cellStyle name="표 오른쪽 맞춤" xfId="20" xr:uid="{00000000-0005-0000-0000-000013000000}"/>
    <cellStyle name="표 왼쪽 맞춤" xfId="21" xr:uid="{00000000-0005-0000-0000-000012000000}"/>
    <cellStyle name="표 통화" xfId="19" xr:uid="{00000000-0005-0000-0000-000011000000}"/>
  </cellStyles>
  <dxfs count="26">
    <dxf>
      <font>
        <color theme="3" tint="9.9948118533890809E-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34998626667073579"/>
        <name val="Arial"/>
        <family val="2"/>
        <scheme val="minor"/>
      </font>
      <numFmt numFmtId="166" formatCode="&quot;₩&quot;#,##0_);\(&quot;₩&quot;#,##0\)"/>
      <alignment horizontal="right" vertical="center" textRotation="0" wrapText="1" indent="2" justifyLastLine="0" shrinkToFit="0" readingOrder="0"/>
      <protection locked="1" hidden="0"/>
    </dxf>
    <dxf>
      <numFmt numFmtId="166" formatCode="&quot;₩&quot;#,##0_);\(&quot;₩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34998626667073579"/>
        <name val="Arial"/>
        <family val="2"/>
        <scheme val="minor"/>
      </font>
      <numFmt numFmtId="0" formatCode="General"/>
      <alignment horizontal="right" vertical="center" textRotation="0" wrapText="1" indent="2" justifyLastLine="0" shrinkToFit="0" readingOrder="0"/>
      <protection locked="1" hidden="0"/>
    </dxf>
    <dxf>
      <numFmt numFmtId="166" formatCode="&quot;₩&quot;#,##0_);\(&quot;₩&quot;#,##0\)"/>
    </dxf>
    <dxf>
      <font>
        <color theme="3" tint="9.9948118533890809E-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34998626667073579"/>
        <name val="맑은 고딕"/>
        <family val="3"/>
        <charset val="129"/>
        <scheme val="none"/>
      </font>
      <numFmt numFmtId="166" formatCode="&quot;₩&quot;#,##0_);\(&quot;₩&quot;#,##0\)"/>
      <alignment horizontal="right" vertical="center" textRotation="0" wrapText="1" indent="2" justifyLastLine="0" shrinkToFit="0" readingOrder="0"/>
      <protection locked="1" hidden="0"/>
    </dxf>
    <dxf>
      <numFmt numFmtId="166" formatCode="&quot;₩&quot;#,##0_);\(&quot;₩&quot;#,##0\)"/>
    </dxf>
    <dxf>
      <font>
        <color theme="3" tint="9.9948118533890809E-2"/>
      </font>
    </dxf>
    <dxf>
      <numFmt numFmtId="166" formatCode="&quot;₩&quot;#,##0_);\(&quot;₩&quot;#,##0\)"/>
    </dxf>
    <dxf>
      <numFmt numFmtId="166" formatCode="&quot;₩&quot;#,##0_);\(&quot;₩&quot;#,##0\)"/>
    </dxf>
    <dxf>
      <font>
        <color theme="3" tint="9.9948118533890809E-2"/>
      </font>
    </dxf>
    <dxf>
      <numFmt numFmtId="168" formatCode="0.0_ "/>
    </dxf>
    <dxf>
      <font>
        <color theme="3" tint="9.9948118533890809E-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34998626667073579"/>
        <name val="맑은 고딕"/>
        <family val="3"/>
        <charset val="129"/>
        <scheme val="none"/>
      </font>
      <numFmt numFmtId="0" formatCode="General"/>
      <fill>
        <patternFill patternType="solid">
          <fgColor indexed="64"/>
          <bgColor theme="1"/>
        </patternFill>
      </fill>
      <alignment horizontal="left" vertical="center" textRotation="0" wrapText="1" indent="0" justifyLastLine="0" shrinkToFit="0" readingOrder="0"/>
    </dxf>
    <dxf>
      <font>
        <color theme="3" tint="9.9948118533890809E-2"/>
      </font>
    </dxf>
    <dxf>
      <font>
        <b/>
        <i val="0"/>
        <color theme="0" tint="-0.34998626667073579"/>
      </font>
    </dxf>
    <dxf>
      <font>
        <b/>
        <i val="0"/>
        <color theme="0" tint="-0.34998626667073579"/>
      </font>
    </dxf>
    <dxf>
      <font>
        <color theme="0" tint="-0.34998626667073579"/>
      </font>
      <border>
        <top style="thin">
          <color theme="1"/>
        </top>
        <bottom/>
      </border>
    </dxf>
    <dxf>
      <font>
        <b val="0"/>
        <i val="0"/>
        <color theme="0" tint="-4.9989318521683403E-2"/>
      </font>
      <border diagonalUp="0" diagonalDown="0">
        <left/>
        <right/>
        <top/>
        <bottom/>
        <vertical/>
        <horizontal/>
      </border>
    </dxf>
    <dxf>
      <font>
        <b val="0"/>
        <i val="0"/>
        <color theme="0" tint="-0.34998626667073579"/>
      </font>
      <fill>
        <patternFill patternType="solid">
          <bgColor theme="1" tint="0.14996795556505021"/>
        </patternFill>
      </fill>
      <border>
        <top style="thin">
          <color theme="1"/>
        </top>
        <bottom/>
        <vertical/>
        <horizontal style="thin">
          <color theme="1"/>
        </horizontal>
      </border>
    </dxf>
    <dxf>
      <font>
        <b/>
        <i val="0"/>
        <color theme="0" tint="-0.34998626667073579"/>
      </font>
    </dxf>
    <dxf>
      <font>
        <b val="0"/>
        <i val="0"/>
        <color theme="4"/>
      </font>
      <fill>
        <patternFill>
          <bgColor theme="1"/>
        </patternFill>
      </fill>
    </dxf>
    <dxf>
      <font>
        <color theme="0" tint="-0.34998626667073579"/>
      </font>
      <border>
        <top style="thin">
          <color theme="1"/>
        </top>
        <bottom style="thin">
          <color theme="1" tint="0.14996795556505021"/>
        </bottom>
      </border>
    </dxf>
    <dxf>
      <font>
        <b val="0"/>
        <i val="0"/>
        <color theme="4"/>
      </font>
      <fill>
        <patternFill patternType="solid">
          <bgColor theme="1" tint="0.1499679555650502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 tint="-0.34998626667073579"/>
      </font>
      <fill>
        <patternFill patternType="solid">
          <bgColor theme="1" tint="0.14996795556505021"/>
        </patternFill>
      </fill>
      <border>
        <top style="thin">
          <color theme="1"/>
        </top>
        <bottom/>
        <vertical/>
        <horizontal style="thin">
          <color theme="1"/>
        </horizontal>
      </border>
    </dxf>
  </dxfs>
  <tableStyles count="2" defaultPivotStyle="PivotStyleLight16">
    <tableStyle name="대학 강의 관리자 표 스타일" pivot="0" count="5" xr9:uid="{00000000-0011-0000-FFFF-FFFF00000000}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</tableStyle>
    <tableStyle name="대학 강의 관리자 표 스타일 2" pivot="0" count="5" xr9:uid="{00000000-0011-0000-FFFF-FFFF01000000}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8" /><Relationship Type="http://schemas.openxmlformats.org/officeDocument/2006/relationships/customXml" Target="/customXml/item3.xml" Id="rId13" /><Relationship Type="http://schemas.openxmlformats.org/officeDocument/2006/relationships/worksheet" Target="/xl/worksheets/sheet31.xml" Id="rId3" /><Relationship Type="http://schemas.openxmlformats.org/officeDocument/2006/relationships/theme" Target="/xl/theme/theme11.xml" Id="rId7" /><Relationship Type="http://schemas.openxmlformats.org/officeDocument/2006/relationships/customXml" Target="/customXml/item22.xml" Id="rId12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worksheet" Target="/xl/worksheets/sheet64.xml" Id="rId6" /><Relationship Type="http://schemas.openxmlformats.org/officeDocument/2006/relationships/customXml" Target="/customXml/item13.xml" Id="rId11" /><Relationship Type="http://schemas.openxmlformats.org/officeDocument/2006/relationships/worksheet" Target="/xl/worksheets/sheet55.xml" Id="rId5" /><Relationship Type="http://schemas.openxmlformats.org/officeDocument/2006/relationships/calcChain" Target="/xl/calcChain.xml" Id="rId10" /><Relationship Type="http://schemas.openxmlformats.org/officeDocument/2006/relationships/worksheet" Target="/xl/worksheets/sheet46.xml" Id="rId4" /><Relationship Type="http://schemas.openxmlformats.org/officeDocument/2006/relationships/sharedStrings" Target="/xl/sharedStrings.xml" Id="rId9" /></Relationships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일정" displayName="일정" ref="B5:I29">
  <autoFilter ref="B5:I29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000-000001000000}" name="시간 " totalsRowLabel="요약" totalsRowDxfId="14" dataCellStyle="시간">
      <calculatedColumnFormula>시작_시간+TIME(0,(ROW(A1)-1)*시간_간격,0)</calculatedColumnFormula>
    </tableColumn>
    <tableColumn id="2" xr3:uid="{00000000-0010-0000-0000-000002000000}" name="월"/>
    <tableColumn id="3" xr3:uid="{00000000-0010-0000-0000-000003000000}" name="화"/>
    <tableColumn id="4" xr3:uid="{00000000-0010-0000-0000-000004000000}" name="수"/>
    <tableColumn id="5" xr3:uid="{00000000-0010-0000-0000-000005000000}" name="목"/>
    <tableColumn id="6" xr3:uid="{00000000-0010-0000-0000-000006000000}" name="금"/>
    <tableColumn id="7" xr3:uid="{00000000-0010-0000-0000-000007000000}" name="토"/>
    <tableColumn id="8" xr3:uid="{00000000-0010-0000-0000-000008000000}" name="일" totalsRowFunction="count"/>
  </tableColumns>
  <tableStyleInfo name="대학 강의 관리자 표 스타일" showFirstColumn="1" showLastColumn="0" showRowStripes="1" showColumnStripes="0"/>
  <extLst>
    <ext xmlns:x14="http://schemas.microsoft.com/office/spreadsheetml/2009/9/main" uri="{504A1905-F514-4f6f-8877-14C23A59335A}">
      <x14:table altTextSummary="D4의 값에 따라 결정된 간격으로 C4에 입력한 시작 시간에 시작하는 주간 수업 일정 개요입니다. C ~ I열에 메모를 입력합니다.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강의" displayName="강의" ref="B14:H17" totalsRowShown="0">
  <autoFilter ref="B14:H17" xr:uid="{00000000-0009-0000-0100-000001000000}"/>
  <tableColumns count="7">
    <tableColumn id="1" xr3:uid="{00000000-0010-0000-0100-000001000000}" name="강의 이름"/>
    <tableColumn id="2" xr3:uid="{00000000-0010-0000-0100-000002000000}" name="강의 번호"/>
    <tableColumn id="3" xr3:uid="{00000000-0010-0000-0100-000003000000}" name="요구 사항"/>
    <tableColumn id="4" xr3:uid="{00000000-0010-0000-0100-000004000000}" name="학점" dataCellStyle="표 가운데 맞춤"/>
    <tableColumn id="5" xr3:uid="{00000000-0010-0000-0100-000005000000}" name="완료" dataCellStyle="표 가운데 맞춤"/>
    <tableColumn id="6" xr3:uid="{00000000-0010-0000-0100-000006000000}" name="점수" dataDxfId="12" dataCellStyle="점수"/>
    <tableColumn id="7" xr3:uid="{00000000-0010-0000-0100-000007000000}" name="학기" dataCellStyle="표 왼쪽 맞춤"/>
  </tableColumns>
  <tableStyleInfo name="대학 강의 관리자 표 스타일" showFirstColumn="0" showLastColumn="0" showRowStripes="0" showColumnStripes="0"/>
  <extLst>
    <ext xmlns:x14="http://schemas.microsoft.com/office/spreadsheetml/2009/9/main" uri="{504A1905-F514-4f6f-8877-14C23A59335A}">
      <x14:table altTextSummary="강의 이름, 강의 번호, 학위 요건, 이수 학점, 이수 여부, 점수, 학기 등 강의에 대한 상세 정보를 입력합니다.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월별수입" displayName="월별수입" ref="B11:C15">
  <autoFilter ref="B11:C15" xr:uid="{00000000-0009-0000-0100-000003000000}"/>
  <tableColumns count="2">
    <tableColumn id="1" xr3:uid="{00000000-0010-0000-0200-000001000000}" name="항목" totalsRowLabel="요약"/>
    <tableColumn id="2" xr3:uid="{00000000-0010-0000-0200-000002000000}" name="금액" totalsRowFunction="sum" dataDxfId="10" totalsRowDxfId="9" dataCellStyle="표 통화"/>
  </tableColumns>
  <tableStyleInfo name="대학 강의 관리자 표 스타일 2" showFirstColumn="0" showLastColumn="0" showRowStripes="1" showColumnStripes="0"/>
  <extLst>
    <ext xmlns:x14="http://schemas.microsoft.com/office/spreadsheetml/2009/9/main" uri="{504A1905-F514-4f6f-8877-14C23A59335A}">
      <x14:table altTextSummary="월 수입 항목을 입력합니다."/>
    </ext>
  </extLst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3000000}" name="월별지출" displayName="월별지출" ref="B5:C15">
  <autoFilter ref="B5:C15" xr:uid="{00000000-0009-0000-0100-000008000000}"/>
  <tableColumns count="2">
    <tableColumn id="1" xr3:uid="{00000000-0010-0000-0300-000001000000}" name="항목" totalsRowLabel="요약"/>
    <tableColumn id="2" xr3:uid="{00000000-0010-0000-0300-000002000000}" name="금액" totalsRowFunction="sum" dataDxfId="7" totalsRowDxfId="6" dataCellStyle="표 통화"/>
  </tableColumns>
  <tableStyleInfo name="대학 강의 관리자 표 스타일 2" showFirstColumn="0" showLastColumn="0" showRowStripes="1" showColumnStripes="0"/>
  <extLst>
    <ext xmlns:x14="http://schemas.microsoft.com/office/spreadsheetml/2009/9/main" uri="{504A1905-F514-4f6f-8877-14C23A59335A}">
      <x14:table altTextSummary="월별 지출 항목을 입력합니다."/>
    </ext>
  </extLst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4000000}" name="학기별지출" displayName="학깁별지출" ref="B5:D11">
  <autoFilter ref="B5:D11" xr:uid="{00000000-0009-0000-0100-00000C000000}"/>
  <tableColumns count="3">
    <tableColumn id="1" xr3:uid="{00000000-0010-0000-0400-000001000000}" name="항목" totalsRowLabel="요약"/>
    <tableColumn id="2" xr3:uid="{00000000-0010-0000-0400-000002000000}" name="금액" dataDxfId="4" totalsRowDxfId="3" dataCellStyle="표 통화"/>
    <tableColumn id="3" xr3:uid="{00000000-0010-0000-0400-000003000000}" name="월별" totalsRowFunction="sum" dataDxfId="2" totalsRowDxfId="1" dataCellStyle="표 통화"/>
  </tableColumns>
  <tableStyleInfo name="대학 강의 관리자 표 스타일 2" showFirstColumn="0" showLastColumn="0" showRowStripes="1" showColumnStripes="0"/>
  <extLst>
    <ext xmlns:x14="http://schemas.microsoft.com/office/spreadsheetml/2009/9/main" uri="{504A1905-F514-4f6f-8877-14C23A59335A}">
      <x14:table altTextSummary="학기별 지출 항목과 금액을 입력하면 월별 값이 4개월 학기를 기준으로 계산됩니다."/>
    </ext>
  </extLst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도서목록" displayName="도서목록" ref="B4:G7" totalsRowShown="0">
  <autoFilter ref="B4:G7" xr:uid="{00000000-0009-0000-0100-000006000000}"/>
  <tableColumns count="6">
    <tableColumn id="1" xr3:uid="{00000000-0010-0000-0500-000001000000}" name="제목"/>
    <tableColumn id="3" xr3:uid="{00000000-0010-0000-0500-000003000000}" name="저자"/>
    <tableColumn id="4" xr3:uid="{00000000-0010-0000-0500-000004000000}" name="강의"/>
    <tableColumn id="5" xr3:uid="{00000000-0010-0000-0500-000005000000}" name="구입처"/>
    <tableColumn id="6" xr3:uid="{00000000-0010-0000-0500-000006000000}" name="ISBN"/>
    <tableColumn id="7" xr3:uid="{00000000-0010-0000-0500-000007000000}" name="참고"/>
  </tableColumns>
  <tableStyleInfo name="대학 강의 관리자 표 스타일" showFirstColumn="0" showLastColumn="0" showRowStripes="1" showColumnStripes="0"/>
  <extLst>
    <ext xmlns:x14="http://schemas.microsoft.com/office/spreadsheetml/2009/9/main" uri="{504A1905-F514-4f6f-8877-14C23A59335A}">
      <x14:table altTextSummary="제목, 저자, 강의, 구입처, ISBN, 메모 등 대학 도서를 여기에 입력합니다."/>
    </ext>
  </extLst>
</table>
</file>

<file path=xl/theme/theme11.xml><?xml version="1.0" encoding="utf-8"?>
<a:theme xmlns:a="http://schemas.openxmlformats.org/drawingml/2006/main" name="Office Theme">
  <a:themeElements>
    <a:clrScheme name="College course manager">
      <a:dk1>
        <a:sysClr val="windowText" lastClr="000000"/>
      </a:dk1>
      <a:lt1>
        <a:sysClr val="window" lastClr="FFFFFF"/>
      </a:lt1>
      <a:dk2>
        <a:srgbClr val="1A1715"/>
      </a:dk2>
      <a:lt2>
        <a:srgbClr val="FCFCFB"/>
      </a:lt2>
      <a:accent1>
        <a:srgbClr val="38C8CC"/>
      </a:accent1>
      <a:accent2>
        <a:srgbClr val="F6717A"/>
      </a:accent2>
      <a:accent3>
        <a:srgbClr val="80CA6F"/>
      </a:accent3>
      <a:accent4>
        <a:srgbClr val="F6CF6B"/>
      </a:accent4>
      <a:accent5>
        <a:srgbClr val="FFA957"/>
      </a:accent5>
      <a:accent6>
        <a:srgbClr val="A37CB2"/>
      </a:accent6>
      <a:hlink>
        <a:srgbClr val="38C8CC"/>
      </a:hlink>
      <a:folHlink>
        <a:srgbClr val="A37CB2"/>
      </a:folHlink>
    </a:clrScheme>
    <a:fontScheme name="College course manager2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_rels/sheet46.xml.rels>&#65279;<?xml version="1.0" encoding="utf-8"?><Relationships xmlns="http://schemas.openxmlformats.org/package/2006/relationships"><Relationship Type="http://schemas.openxmlformats.org/officeDocument/2006/relationships/table" Target="/xl/tables/table46.xml" Id="rId2" /><Relationship Type="http://schemas.openxmlformats.org/officeDocument/2006/relationships/printerSettings" Target="/xl/printerSettings/printerSettings46.bin" Id="rId1" /></Relationships>
</file>

<file path=xl/worksheets/_rels/sheet55.xml.rels>&#65279;<?xml version="1.0" encoding="utf-8"?><Relationships xmlns="http://schemas.openxmlformats.org/package/2006/relationships"><Relationship Type="http://schemas.openxmlformats.org/officeDocument/2006/relationships/table" Target="/xl/tables/table55.xml" Id="rId2" /><Relationship Type="http://schemas.openxmlformats.org/officeDocument/2006/relationships/printerSettings" Target="/xl/printerSettings/printerSettings55.bin" Id="rId1" /></Relationships>
</file>

<file path=xl/worksheets/_rels/sheet64.xml.rels>&#65279;<?xml version="1.0" encoding="utf-8"?><Relationships xmlns="http://schemas.openxmlformats.org/package/2006/relationships"><Relationship Type="http://schemas.openxmlformats.org/officeDocument/2006/relationships/table" Target="/xl/tables/table64.xml" Id="rId2" /><Relationship Type="http://schemas.openxmlformats.org/officeDocument/2006/relationships/printerSettings" Target="/xl/printerSettings/printerSettings6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 tint="0.14999847407452621"/>
    <pageSetUpPr autoPageBreaks="0" fitToPage="1"/>
  </sheetPr>
  <dimension ref="A1:I29"/>
  <sheetViews>
    <sheetView showGridLines="0" tabSelected="1" zoomScaleNormal="100" workbookViewId="0"/>
  </sheetViews>
  <sheetFormatPr defaultColWidth="9" defaultRowHeight="31.5" customHeight="1"/>
  <cols>
    <col min="1" max="1" width="2.625" style="1" customWidth="1"/>
    <col min="2" max="2" width="10.625" style="26" customWidth="1"/>
    <col min="3" max="3" width="17.375" customWidth="1"/>
    <col min="4" max="9" width="16.75" customWidth="1"/>
    <col min="10" max="10" width="2.625" customWidth="1"/>
  </cols>
  <sheetData>
    <row r="1" spans="1:9" s="2" customFormat="1" ht="24.95" customHeight="1">
      <c r="A1" s="32"/>
      <c r="B1" s="28" t="s">
        <v>0</v>
      </c>
    </row>
    <row r="2" spans="1:9" s="3" customFormat="1" ht="39.950000000000003" customHeight="1">
      <c r="B2" s="29" t="s">
        <v>1</v>
      </c>
    </row>
    <row r="3" spans="1:9" ht="50.25" customHeight="1">
      <c r="B3" s="19"/>
      <c r="C3" s="7" t="s">
        <v>87</v>
      </c>
      <c r="D3" s="33" t="s">
        <v>6</v>
      </c>
      <c r="E3" s="33"/>
      <c r="F3" s="4" t="s">
        <v>10</v>
      </c>
    </row>
    <row r="4" spans="1:9" ht="35.25">
      <c r="B4" s="19"/>
      <c r="C4" s="30">
        <v>0.375</v>
      </c>
      <c r="D4" s="6">
        <v>60</v>
      </c>
      <c r="E4" s="5" t="s">
        <v>8</v>
      </c>
    </row>
    <row r="5" spans="1:9" ht="33" customHeight="1">
      <c r="B5" s="19" t="s">
        <v>2</v>
      </c>
      <c r="C5" s="7" t="s">
        <v>3</v>
      </c>
      <c r="D5" s="7" t="s">
        <v>7</v>
      </c>
      <c r="E5" s="7" t="s">
        <v>9</v>
      </c>
      <c r="F5" s="7" t="s">
        <v>11</v>
      </c>
      <c r="G5" s="7" t="s">
        <v>13</v>
      </c>
      <c r="H5" s="7" t="s">
        <v>14</v>
      </c>
      <c r="I5" s="7" t="s">
        <v>15</v>
      </c>
    </row>
    <row r="6" spans="1:9" ht="31.5" customHeight="1">
      <c r="B6" s="27">
        <f t="shared" ref="B6:B29" si="0">시작_시간+TIME(0,(ROW(A1)-1)*시간_간격,0)</f>
        <v>0.375</v>
      </c>
      <c r="C6" t="s">
        <v>4</v>
      </c>
      <c r="D6" t="s">
        <v>4</v>
      </c>
      <c r="E6" t="s">
        <v>4</v>
      </c>
      <c r="F6" t="s">
        <v>4</v>
      </c>
      <c r="G6" t="s">
        <v>4</v>
      </c>
    </row>
    <row r="7" spans="1:9" ht="31.5" customHeight="1">
      <c r="B7" s="27">
        <f t="shared" si="0"/>
        <v>0.41666666666666669</v>
      </c>
      <c r="C7" t="s">
        <v>5</v>
      </c>
    </row>
    <row r="8" spans="1:9" ht="31.5" customHeight="1">
      <c r="B8" s="27">
        <f t="shared" si="0"/>
        <v>0.45833333333333331</v>
      </c>
      <c r="F8" t="s">
        <v>12</v>
      </c>
    </row>
    <row r="9" spans="1:9" ht="31.5" customHeight="1">
      <c r="B9" s="27">
        <f t="shared" si="0"/>
        <v>0.5</v>
      </c>
    </row>
    <row r="10" spans="1:9" ht="31.5" customHeight="1">
      <c r="B10" s="27">
        <f t="shared" si="0"/>
        <v>0.54166666666666663</v>
      </c>
    </row>
    <row r="11" spans="1:9" ht="31.5" customHeight="1">
      <c r="B11" s="27">
        <f t="shared" si="0"/>
        <v>0.58333333333333337</v>
      </c>
    </row>
    <row r="12" spans="1:9" ht="31.5" customHeight="1">
      <c r="B12" s="27">
        <f t="shared" si="0"/>
        <v>0.625</v>
      </c>
    </row>
    <row r="13" spans="1:9" ht="31.5" customHeight="1">
      <c r="B13" s="27">
        <f t="shared" si="0"/>
        <v>0.66666666666666674</v>
      </c>
    </row>
    <row r="14" spans="1:9" ht="31.5" customHeight="1">
      <c r="B14" s="27">
        <f t="shared" si="0"/>
        <v>0.70833333333333326</v>
      </c>
    </row>
    <row r="15" spans="1:9" ht="31.5" customHeight="1">
      <c r="B15" s="27">
        <f t="shared" si="0"/>
        <v>0.75</v>
      </c>
    </row>
    <row r="16" spans="1:9" ht="31.5" customHeight="1">
      <c r="B16" s="27">
        <f t="shared" si="0"/>
        <v>0.79166666666666674</v>
      </c>
    </row>
    <row r="17" spans="2:2" ht="31.5" customHeight="1">
      <c r="B17" s="27">
        <f t="shared" si="0"/>
        <v>0.83333333333333326</v>
      </c>
    </row>
    <row r="18" spans="2:2" ht="31.5" customHeight="1">
      <c r="B18" s="27">
        <f t="shared" si="0"/>
        <v>0.875</v>
      </c>
    </row>
    <row r="19" spans="2:2" ht="31.5" customHeight="1">
      <c r="B19" s="27">
        <f t="shared" si="0"/>
        <v>0.91666666666666663</v>
      </c>
    </row>
    <row r="20" spans="2:2" ht="31.5" customHeight="1">
      <c r="B20" s="27">
        <f t="shared" si="0"/>
        <v>0.95833333333333337</v>
      </c>
    </row>
    <row r="21" spans="2:2" ht="31.5" customHeight="1">
      <c r="B21" s="27">
        <f t="shared" si="0"/>
        <v>1</v>
      </c>
    </row>
    <row r="22" spans="2:2" ht="31.5" customHeight="1">
      <c r="B22" s="27">
        <f t="shared" si="0"/>
        <v>1.0416666666666665</v>
      </c>
    </row>
    <row r="23" spans="2:2" ht="31.5" customHeight="1">
      <c r="B23" s="27">
        <f t="shared" si="0"/>
        <v>1.0833333333333335</v>
      </c>
    </row>
    <row r="24" spans="2:2" ht="31.5" customHeight="1">
      <c r="B24" s="27">
        <f t="shared" si="0"/>
        <v>1.125</v>
      </c>
    </row>
    <row r="25" spans="2:2" ht="31.5" customHeight="1">
      <c r="B25" s="27">
        <f t="shared" si="0"/>
        <v>1.1666666666666665</v>
      </c>
    </row>
    <row r="26" spans="2:2" ht="31.5" customHeight="1">
      <c r="B26" s="27">
        <f t="shared" si="0"/>
        <v>1.2083333333333335</v>
      </c>
    </row>
    <row r="27" spans="2:2" ht="31.5" customHeight="1">
      <c r="B27" s="27">
        <f t="shared" si="0"/>
        <v>1.25</v>
      </c>
    </row>
    <row r="28" spans="2:2" ht="31.5" customHeight="1">
      <c r="B28" s="27">
        <f t="shared" si="0"/>
        <v>1.2916666666666665</v>
      </c>
    </row>
    <row r="29" spans="2:2" ht="31.5" customHeight="1">
      <c r="B29" s="27">
        <f t="shared" si="0"/>
        <v>1.3333333333333335</v>
      </c>
    </row>
  </sheetData>
  <mergeCells count="1">
    <mergeCell ref="D3:E3"/>
  </mergeCells>
  <phoneticPr fontId="2" type="noConversion"/>
  <conditionalFormatting sqref="B1">
    <cfRule type="notContainsBlanks" dxfId="15" priority="1">
      <formula>LEN(TRIM(B1))&gt;0</formula>
    </cfRule>
  </conditionalFormatting>
  <dataValidations count="6">
    <dataValidation allowBlank="1" showInputMessage="1" showErrorMessage="1" prompt="학기 워크시트는 시작 시간 및 작업 목록을 사용자 지정하여 모든 주의 일별 일정을 추적합니다. 학기 학점과 GPA를 요약하는 학점 워크시트, 수입 및 지출을 요약하는 3개의 예산 워크시트, 학기 도서 목록 워크시트가 있습니다." sqref="A1" xr:uid="{00000000-0002-0000-0000-000000000000}"/>
    <dataValidation allowBlank="1" showInputMessage="1" showErrorMessage="1" prompt="일정 표의 시작 시간을 입력합니다." sqref="C4" xr:uid="{00000000-0002-0000-0000-000001000000}"/>
    <dataValidation allowBlank="1" showInputMessage="1" showErrorMessage="1" prompt="시간 간격을 분 단위로 입력합니다. 이렇게 하면 일정이 지정된 시간 간격으로 나뉩니다. 예를 들어 60분은 시간별 작업을 간략하게 설명합니다." sqref="D4" xr:uid="{00000000-0002-0000-0000-000002000000}"/>
    <dataValidation allowBlank="1" showInputMessage="1" showErrorMessage="1" prompt="C4에 입력한 시작 시간을 기준으로 자동으로 조정된 시간입니다." sqref="B5" xr:uid="{00000000-0002-0000-0000-000003000000}"/>
    <dataValidation allowBlank="1" showInputMessage="1" showErrorMessage="1" prompt="이 열에 이 요일의 작업을 입력합니다." sqref="C5 D5 E5 F5 G5 H5 I5" xr:uid="{00000000-0002-0000-0000-000004000000}"/>
    <dataValidation allowBlank="1" showInputMessage="1" showErrorMessage="1" prompt="이 셀에 이 가을 학기의 연도를 입력합니다. 다른 워크시트의 연도가 자동으로 업데이트됩니다." sqref="F3" xr:uid="{00000000-0002-0000-0000-000005000000}"/>
  </dataValidations>
  <printOptions horizontalCentered="1"/>
  <pageMargins left="0.4" right="0.4" top="0.4" bottom="0.4" header="0.25" footer="0.25"/>
  <pageSetup paperSize="9" scale="67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0.249977111117893"/>
    <pageSetUpPr autoPageBreaks="0" fitToPage="1"/>
  </sheetPr>
  <dimension ref="B1:H17"/>
  <sheetViews>
    <sheetView showGridLines="0" zoomScaleNormal="100" workbookViewId="0"/>
  </sheetViews>
  <sheetFormatPr defaultColWidth="9" defaultRowHeight="33" customHeight="1"/>
  <cols>
    <col min="1" max="1" width="2.625" customWidth="1"/>
    <col min="2" max="2" width="35.625" customWidth="1"/>
    <col min="3" max="3" width="20.625" customWidth="1"/>
    <col min="4" max="4" width="30.625" customWidth="1"/>
    <col min="5" max="5" width="20.625" customWidth="1"/>
    <col min="6" max="8" width="16.75" customWidth="1"/>
    <col min="9" max="9" width="2.625" customWidth="1"/>
  </cols>
  <sheetData>
    <row r="1" spans="2:8" s="2" customFormat="1" ht="24.95" customHeight="1">
      <c r="B1" s="24" t="s">
        <v>16</v>
      </c>
    </row>
    <row r="2" spans="2:8" s="3" customFormat="1" ht="39.950000000000003" customHeight="1">
      <c r="B2" s="3" t="s">
        <v>17</v>
      </c>
    </row>
    <row r="3" spans="2:8" ht="50.25" customHeight="1">
      <c r="B3" s="9" t="s">
        <v>18</v>
      </c>
      <c r="C3" s="4" t="str">
        <f>연도</f>
        <v>연도</v>
      </c>
    </row>
    <row r="4" spans="2:8" ht="21.75" customHeight="1">
      <c r="B4" s="7" t="s">
        <v>19</v>
      </c>
      <c r="D4" s="7" t="s">
        <v>19</v>
      </c>
    </row>
    <row r="5" spans="2:8" ht="25.5" customHeight="1">
      <c r="B5" s="1">
        <f>AVERAGE(강의[점수])</f>
        <v>3.5</v>
      </c>
      <c r="C5" s="5" t="str">
        <f>IFERROR(TEXT(AVERAGEIF(강의[완료],"예",강의[점수]),"0.00"),"0.00")&amp;" 현재 평점"</f>
        <v>3.50 현재 평점</v>
      </c>
      <c r="D5" s="1">
        <f>COUNTIF(강의[완료],"예")/COUNTA(강의[강의 이름])</f>
        <v>0.66666666666666663</v>
      </c>
      <c r="E5" s="12" t="str">
        <f>TEXT(COUNTIF(강의[완료],"예")/COUNTA(강의[강의 이름]),"0%")&amp;" 완료"</f>
        <v>67% 완료</v>
      </c>
    </row>
    <row r="6" spans="2:8" ht="37.5" customHeight="1">
      <c r="B6" s="15" t="s">
        <v>20</v>
      </c>
    </row>
    <row r="7" spans="2:8" ht="33" customHeight="1">
      <c r="B7" s="7" t="s">
        <v>21</v>
      </c>
      <c r="C7" s="8" t="s">
        <v>31</v>
      </c>
      <c r="D7" s="8" t="s">
        <v>34</v>
      </c>
      <c r="E7" s="8" t="s">
        <v>35</v>
      </c>
    </row>
    <row r="8" spans="2:8" ht="33" customHeight="1" thickBot="1">
      <c r="B8" s="13" t="s">
        <v>22</v>
      </c>
      <c r="C8" s="17">
        <f>IF(SUMIF(강의[요구 사항],학점!$B8,강의[학점])=0,"0",SUMIF(강의[요구 사항],학점!$B8,강의[학점]))</f>
        <v>4</v>
      </c>
      <c r="D8" s="17">
        <f>SUMIFS(강의[학점],강의[요구 사항],학점!$B8,강의[완료],"예")</f>
        <v>4</v>
      </c>
      <c r="E8" s="17">
        <f>SUMIF(강의[요구 사항],학점!$B8,강의[학점])-SUMIFS(강의[학점],강의[요구 사항],학점!$B8,강의[완료],"예")</f>
        <v>0</v>
      </c>
    </row>
    <row r="9" spans="2:8" ht="33" customHeight="1" thickBot="1">
      <c r="B9" s="13" t="s">
        <v>23</v>
      </c>
      <c r="C9" s="17">
        <f>IF(SUMIF(강의[요구 사항],학점!$B9,강의[학점])=0,"0",SUMIF(강의[요구 사항],학점!$B9,강의[학점]))</f>
        <v>3</v>
      </c>
      <c r="D9" s="17">
        <f>SUMIFS(강의[학점],강의[요구 사항],학점!$B9,강의[완료],"예")</f>
        <v>0</v>
      </c>
      <c r="E9" s="17">
        <f>SUMIF(강의[요구 사항],학점!$B9,강의[학점])-SUMIFS(강의[학점],강의[요구 사항],학점!$B9,강의[완료],"예")</f>
        <v>3</v>
      </c>
    </row>
    <row r="10" spans="2:8" ht="33" customHeight="1" thickBot="1">
      <c r="B10" s="13" t="s">
        <v>24</v>
      </c>
      <c r="C10" s="17">
        <f>IF(SUMIF(강의[요구 사항],학점!$B10,강의[학점])=0,"0",SUMIF(강의[요구 사항],학점!$B10,강의[학점]))</f>
        <v>2</v>
      </c>
      <c r="D10" s="17">
        <f>SUMIFS(강의[학점],강의[요구 사항],학점!$B10,강의[완료],"예")</f>
        <v>2</v>
      </c>
      <c r="E10" s="17">
        <f>SUMIF(강의[요구 사항],학점!$B10,강의[학점])-SUMIFS(강의[학점],강의[요구 사항],학점!$B10,강의[완료],"예")</f>
        <v>0</v>
      </c>
    </row>
    <row r="11" spans="2:8" ht="33" customHeight="1" thickBot="1">
      <c r="B11" s="13" t="s">
        <v>25</v>
      </c>
      <c r="C11" s="17" t="str">
        <f>IF(SUMIF(강의[요구 사항],학점!$B11,강의[학점])=0,"0",SUMIF(강의[요구 사항],학점!$B11,강의[학점]))</f>
        <v>0</v>
      </c>
      <c r="D11" s="17">
        <f>SUMIFS(강의[학점],강의[요구 사항],학점!$B11,강의[완료],"예")</f>
        <v>0</v>
      </c>
      <c r="E11" s="17">
        <f>SUMIF(강의[요구 사항],학점!$B11,강의[학점])-SUMIFS(강의[학점],강의[요구 사항],학점!$B11,강의[완료],"예")</f>
        <v>0</v>
      </c>
    </row>
    <row r="12" spans="2:8" ht="33" customHeight="1">
      <c r="B12" t="s">
        <v>86</v>
      </c>
      <c r="C12" s="10">
        <f>SUBTOTAL(109,학점!$C$8:$C$11)</f>
        <v>9</v>
      </c>
      <c r="D12" s="10">
        <f>SUBTOTAL(109,학점!$D$8:$D$11)</f>
        <v>6</v>
      </c>
      <c r="E12" s="10">
        <f>SUBTOTAL(109,학점!$E$8:$E$11)</f>
        <v>3</v>
      </c>
    </row>
    <row r="13" spans="2:8" ht="33" customHeight="1">
      <c r="B13" s="9" t="s">
        <v>26</v>
      </c>
    </row>
    <row r="14" spans="2:8" ht="33" customHeight="1">
      <c r="B14" t="s">
        <v>27</v>
      </c>
      <c r="C14" t="s">
        <v>32</v>
      </c>
      <c r="D14" t="s">
        <v>21</v>
      </c>
      <c r="E14" t="s">
        <v>36</v>
      </c>
      <c r="F14" t="s">
        <v>37</v>
      </c>
      <c r="G14" t="s">
        <v>40</v>
      </c>
      <c r="H14" t="s">
        <v>41</v>
      </c>
    </row>
    <row r="15" spans="2:8" ht="33" customHeight="1">
      <c r="B15" t="s">
        <v>28</v>
      </c>
      <c r="C15" t="s">
        <v>33</v>
      </c>
      <c r="D15" t="s">
        <v>22</v>
      </c>
      <c r="E15" s="10">
        <v>4</v>
      </c>
      <c r="F15" s="10" t="s">
        <v>38</v>
      </c>
      <c r="G15" s="31">
        <v>4</v>
      </c>
      <c r="H15" s="16" t="s">
        <v>42</v>
      </c>
    </row>
    <row r="16" spans="2:8" ht="33" customHeight="1">
      <c r="B16" t="s">
        <v>29</v>
      </c>
      <c r="C16" t="s">
        <v>33</v>
      </c>
      <c r="D16" t="s">
        <v>23</v>
      </c>
      <c r="E16" s="10">
        <v>3</v>
      </c>
      <c r="F16" s="10" t="s">
        <v>39</v>
      </c>
      <c r="G16" s="31"/>
      <c r="H16" s="16" t="s">
        <v>42</v>
      </c>
    </row>
    <row r="17" spans="2:8" ht="33" customHeight="1">
      <c r="B17" t="s">
        <v>30</v>
      </c>
      <c r="C17" t="s">
        <v>33</v>
      </c>
      <c r="D17" t="s">
        <v>24</v>
      </c>
      <c r="E17" s="10">
        <v>2</v>
      </c>
      <c r="F17" s="10" t="s">
        <v>38</v>
      </c>
      <c r="G17" s="31">
        <v>3</v>
      </c>
      <c r="H17" s="16" t="s">
        <v>42</v>
      </c>
    </row>
  </sheetData>
  <dataConsolidate/>
  <phoneticPr fontId="2" type="noConversion"/>
  <conditionalFormatting sqref="B1">
    <cfRule type="notContainsBlanks" dxfId="13" priority="1">
      <formula>LEN(TRIM(B1))&gt;0</formula>
    </cfRule>
  </conditionalFormatting>
  <conditionalFormatting sqref="B5">
    <cfRule type="dataBar" priority="7">
      <dataBar showValue="0">
        <cfvo type="min"/>
        <cfvo type="num" val="4"/>
        <color theme="4"/>
      </dataBar>
      <extLst>
        <ext xmlns:x14="http://schemas.microsoft.com/office/spreadsheetml/2009/9/main" uri="{B025F937-C7B1-47D3-B67F-A62EFF666E3E}">
          <x14:id>{260E324B-B05A-45D1-A324-2B8131FE45C3}</x14:id>
        </ext>
      </extLst>
    </cfRule>
  </conditionalFormatting>
  <conditionalFormatting sqref="D5">
    <cfRule type="dataBar" priority="6">
      <dataBar showValue="0">
        <cfvo type="min"/>
        <cfvo type="num" val="1"/>
        <color theme="4"/>
      </dataBar>
      <extLst>
        <ext xmlns:x14="http://schemas.microsoft.com/office/spreadsheetml/2009/9/main" uri="{B025F937-C7B1-47D3-B67F-A62EFF666E3E}">
          <x14:id>{61518553-1B02-4E4B-9C50-F1DC6970278A}</x14:id>
        </ext>
      </extLst>
    </cfRule>
  </conditionalFormatting>
  <dataValidations count="21">
    <dataValidation allowBlank="1" showInputMessage="1" showErrorMessage="1" prompt="드롭다운 목록에서 예 또는 아니요를 선택하여 강의 이수 여부를 나타냅니다. &lt;ALT+아래쪽 화살표&gt;를 선택하여 예 또는 아니요로 이동하고 &lt;Enter&gt; 키를 선택합니다." sqref="F14" xr:uid="{00000000-0002-0000-0100-000001000000}"/>
    <dataValidation allowBlank="1" showInputMessage="1" showErrorMessage="1" prompt="이 셀에 대학 이름을 입력합니다." sqref="B1" xr:uid="{00000000-0002-0000-0100-000002000000}"/>
    <dataValidation allowBlank="1" showInputMessage="1" showErrorMessage="1" prompt="이 셀에 학위 이름을 입력합니다." sqref="B3" xr:uid="{00000000-0002-0000-0100-000003000000}"/>
    <dataValidation allowBlank="1" showInputMessage="1" showErrorMessage="1" prompt="이 학기의 연도는 학기 워크시트 F3의 입력을 기준으로 자동으로 업데이트됩니다." sqref="C3" xr:uid="{00000000-0002-0000-0100-000004000000}"/>
    <dataValidation allowBlank="1" showInputMessage="1" showErrorMessage="1" prompt="4.0의 현재 GPA를 보여 주는 데이터 막대입니다." sqref="B5" xr:uid="{00000000-0002-0000-0100-000005000000}"/>
    <dataValidation allowBlank="1" showInputMessage="1" showErrorMessage="1" prompt="이수한 전체 강의의 비율을 보여 주는 데이터 막대입니다." sqref="D5" xr:uid="{00000000-0002-0000-0100-000006000000}"/>
    <dataValidation allowBlank="1" showInputMessage="1" showErrorMessage="1" prompt="B8 ~ B11 셀에 핵심 대학 졸업 요구 사항 4개가 나와 있습니다." sqref="B7" xr:uid="{00000000-0002-0000-0100-000007000000}"/>
    <dataValidation allowBlank="1" showInputMessage="1" showErrorMessage="1" prompt="각 대학 졸업 요구 사항에 대한 총 학점 수는 C8 ~ C11 셀에 자동으로 업데이트됩니다. 총 학점의 합계는 C12에 자동으로 계산됩니다." sqref="C7" xr:uid="{00000000-0002-0000-0100-000008000000}"/>
    <dataValidation allowBlank="1" showInputMessage="1" showErrorMessage="1" prompt="획득한 학점 수는 D8 ~ D11 셀에 자동으로 계산됩니다. 획득한 학점의 합계는 D12에 자동으로 계산됩니다." sqref="D7" xr:uid="{00000000-0002-0000-0100-000009000000}"/>
    <dataValidation allowBlank="1" showInputMessage="1" showErrorMessage="1" prompt="모든 요구 사항을 충족하는 데 필요한 나머지 학점은 E8 ~ E11 셀에 자동으로 업데이트됩니다. 필요한 학점의 합계는 E12에 자동으로 계산됩니다." sqref="E7" xr:uid="{00000000-0002-0000-0100-00000A000000}"/>
    <dataValidation allowBlank="1" showInputMessage="1" showErrorMessage="1" prompt="이 열에 강의 이름을 입력합니다." sqref="B14" xr:uid="{00000000-0002-0000-0100-00000B000000}"/>
    <dataValidation allowBlank="1" showInputMessage="1" showErrorMessage="1" prompt="이 열에 강의 번호를 입력합니다." sqref="C14" xr:uid="{00000000-0002-0000-0100-00000C000000}"/>
    <dataValidation allowBlank="1" showInputMessage="1" showErrorMessage="1" prompt="이 열에 요구 사항을 입력합니다." sqref="D14" xr:uid="{00000000-0002-0000-0100-00000D000000}"/>
    <dataValidation allowBlank="1" showInputMessage="1" showErrorMessage="1" prompt="이 열에 각 강의의 학점 수를 입력합니다." sqref="E14" xr:uid="{00000000-0002-0000-0100-00000E000000}"/>
    <dataValidation allowBlank="1" showInputMessage="1" showErrorMessage="1" prompt="이수한 강의의 경우 이 열에 강의에 대해 받은 점수를 입력합니다." sqref="G14" xr:uid="{00000000-0002-0000-0100-00000F000000}"/>
    <dataValidation allowBlank="1" showInputMessage="1" showErrorMessage="1" prompt="이 열에 강의가 해당되는 학기를 입력합니다." sqref="H14" xr:uid="{00000000-0002-0000-0100-000010000000}"/>
    <dataValidation allowBlank="1" showInputMessage="1" showErrorMessage="1" prompt="학점 워크시트에는 전체 진행 상황을 보여 주는 데이터 막대가 2개 있으며, 획득한 총 학점과 필요한 총 학점을 자동으로 계산하는 요구 사항 구역이 있습니다. 또한 학기 강의 정보를 저장하는 강의 표가 있습니다." sqref="A1" xr:uid="{00000000-0002-0000-0100-000011000000}"/>
    <dataValidation allowBlank="1" showInputMessage="1" showErrorMessage="1" prompt="현재 GPA가 자동으로 계산됩니다." sqref="C5" xr:uid="{00000000-0002-0000-0100-000013000000}"/>
    <dataValidation allowBlank="1" showInputMessage="1" showErrorMessage="1" prompt="전체 진행 상황이 자동으로 계산됩니다." sqref="E5" xr:uid="{00000000-0002-0000-0100-000014000000}"/>
    <dataValidation type="decimal" errorStyle="warning" allowBlank="1" showInputMessage="1" showErrorMessage="1" errorTitle="죄송합니다." error="점수는 GPA(가중치 없음)로 계산되며 값은 0과 4 사이여야 합니다." sqref="G15:G17" xr:uid="{00000000-0002-0000-0100-000000000000}">
      <formula1>0</formula1>
      <formula2>4</formula2>
    </dataValidation>
    <dataValidation type="list" allowBlank="1" showErrorMessage="1" error="제공된 목록에서 예 또는 아니요를 선택합니다. ALT+아래쪽 화살표를 다시 시도하고 Enter 키를 눌러 값을 선택합니다. 셀을 종료하려면 취소하세요." sqref="F15:F17" xr:uid="{00000000-0002-0000-0100-000012000000}">
      <formula1>"예,아니요"</formula1>
    </dataValidation>
  </dataValidations>
  <printOptions horizontalCentered="1"/>
  <pageMargins left="0.4" right="0.4" top="0.4" bottom="0.4" header="0.25" footer="0.25"/>
  <pageSetup paperSize="9" scale="53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60E324B-B05A-45D1-A324-2B8131FE45C3}">
            <x14:dataBar minLength="0" maxLength="100" border="1" gradient="0">
              <x14:cfvo type="autoMin"/>
              <x14:cfvo type="num">
                <xm:f>4</xm:f>
              </x14:cfvo>
              <x14:borderColor theme="4"/>
              <x14:negativeFillColor rgb="FFFF0000"/>
              <x14:axisColor theme="4"/>
            </x14:dataBar>
          </x14:cfRule>
          <xm:sqref>B5</xm:sqref>
        </x14:conditionalFormatting>
        <x14:conditionalFormatting xmlns:xm="http://schemas.microsoft.com/office/excel/2006/main">
          <x14:cfRule type="dataBar" id="{61518553-1B02-4E4B-9C50-F1DC6970278A}">
            <x14:dataBar minLength="0" maxLength="100" border="1" gradient="0">
              <x14:cfvo type="autoMin"/>
              <x14:cfvo type="num">
                <xm:f>1</xm:f>
              </x14:cfvo>
              <x14:borderColor theme="4"/>
              <x14:negativeFillColor rgb="FFFF0000"/>
              <x14:axisColor theme="4"/>
            </x14:dataBar>
          </x14:cfRule>
          <xm:sqref>D5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-0.499984740745262"/>
    <pageSetUpPr autoPageBreaks="0" fitToPage="1"/>
  </sheetPr>
  <dimension ref="B1:D15"/>
  <sheetViews>
    <sheetView showGridLines="0" zoomScaleNormal="100" workbookViewId="0"/>
  </sheetViews>
  <sheetFormatPr defaultColWidth="9" defaultRowHeight="33" customHeight="1"/>
  <cols>
    <col min="1" max="1" width="2.625" customWidth="1"/>
    <col min="2" max="2" width="35.625" customWidth="1"/>
    <col min="3" max="4" width="30.625" customWidth="1"/>
  </cols>
  <sheetData>
    <row r="1" spans="2:4" s="2" customFormat="1" ht="24.95" customHeight="1">
      <c r="B1" s="24" t="str">
        <f>대학</f>
        <v>대학</v>
      </c>
    </row>
    <row r="2" spans="2:4" s="3" customFormat="1" ht="39.950000000000003" customHeight="1">
      <c r="B2" s="3" t="s">
        <v>43</v>
      </c>
    </row>
    <row r="3" spans="2:4" ht="50.25" customHeight="1">
      <c r="B3" s="9" t="s">
        <v>44</v>
      </c>
      <c r="C3" s="4" t="str">
        <f>연도</f>
        <v>연도</v>
      </c>
    </row>
    <row r="4" spans="2:4" ht="16.5">
      <c r="B4" s="7" t="s">
        <v>45</v>
      </c>
    </row>
    <row r="5" spans="2:4" ht="35.25">
      <c r="B5" s="25">
        <f>총_월_지출/총_월_수입</f>
        <v>0.74545454545454548</v>
      </c>
    </row>
    <row r="6" spans="2:4" ht="25.5" customHeight="1">
      <c r="B6" s="1">
        <f>B5</f>
        <v>0.74545454545454548</v>
      </c>
      <c r="C6" s="1"/>
    </row>
    <row r="7" spans="2:4" ht="30" customHeight="1">
      <c r="B7" s="7" t="s">
        <v>46</v>
      </c>
      <c r="C7" s="7" t="s">
        <v>54</v>
      </c>
      <c r="D7" s="7" t="s">
        <v>56</v>
      </c>
    </row>
    <row r="8" spans="2:4" ht="35.25">
      <c r="B8" s="22">
        <f>C10</f>
        <v>2750</v>
      </c>
      <c r="C8" s="23">
        <f>'총 월 지출'!C4+'학기 비용'!D4</f>
        <v>2050</v>
      </c>
      <c r="D8" s="22">
        <f>총_월_수입-총_월_지출</f>
        <v>700</v>
      </c>
    </row>
    <row r="9" spans="2:4" ht="16.5">
      <c r="B9" s="12" t="s">
        <v>47</v>
      </c>
      <c r="C9" s="5">
        <v>4</v>
      </c>
    </row>
    <row r="10" spans="2:4" ht="30" customHeight="1">
      <c r="B10" s="7" t="s">
        <v>48</v>
      </c>
      <c r="C10" s="18">
        <f>SUM(월별수입[금액])</f>
        <v>2750</v>
      </c>
    </row>
    <row r="11" spans="2:4" ht="30" customHeight="1">
      <c r="B11" t="s">
        <v>49</v>
      </c>
      <c r="C11" s="11" t="s">
        <v>55</v>
      </c>
    </row>
    <row r="12" spans="2:4" ht="33" customHeight="1">
      <c r="B12" t="s">
        <v>50</v>
      </c>
      <c r="C12" s="20">
        <v>1500</v>
      </c>
    </row>
    <row r="13" spans="2:4" ht="33" customHeight="1">
      <c r="B13" t="s">
        <v>51</v>
      </c>
      <c r="C13" s="20">
        <v>500</v>
      </c>
    </row>
    <row r="14" spans="2:4" ht="33" customHeight="1">
      <c r="B14" t="s">
        <v>52</v>
      </c>
      <c r="C14" s="20">
        <v>500</v>
      </c>
    </row>
    <row r="15" spans="2:4" ht="33" customHeight="1">
      <c r="B15" t="s">
        <v>53</v>
      </c>
      <c r="C15" s="20">
        <v>250</v>
      </c>
    </row>
  </sheetData>
  <phoneticPr fontId="2" type="noConversion"/>
  <conditionalFormatting sqref="B1">
    <cfRule type="notContainsBlanks" dxfId="11" priority="1">
      <formula>LEN(TRIM(B1))&gt;0</formula>
    </cfRule>
  </conditionalFormatting>
  <conditionalFormatting sqref="B6">
    <cfRule type="dataBar" priority="2">
      <dataBar showValue="0">
        <cfvo type="num" val="0"/>
        <cfvo type="num" val="1"/>
        <color theme="4"/>
      </dataBar>
      <extLst>
        <ext xmlns:x14="http://schemas.microsoft.com/office/spreadsheetml/2009/9/main" uri="{B025F937-C7B1-47D3-B67F-A62EFF666E3E}">
          <x14:id>{A28C4DE0-230B-4EE2-8AC6-4F6FC5D6A608}</x14:id>
        </ext>
      </extLst>
    </cfRule>
  </conditionalFormatting>
  <dataValidations count="12">
    <dataValidation allowBlank="1" showInputMessage="1" showErrorMessage="1" prompt="대학 이름은 학점 워크시트 셀 B1의 이름에 따라 자동으로 업데이트됩니다." sqref="B1" xr:uid="{00000000-0002-0000-0200-000000000000}"/>
    <dataValidation allowBlank="1" showInputMessage="1" showErrorMessage="1" prompt="이 학기의 연도는 학기 워크시트 F3의 입력을 기준으로 자동으로 업데이트됩니다." sqref="C3" xr:uid="{00000000-0002-0000-0200-000001000000}"/>
    <dataValidation allowBlank="1" showInputMessage="1" showErrorMessage="1" prompt="이 셀에 사용한 수입의 비율이 백분율로 자동으로 계산됩니다." sqref="B5" xr:uid="{00000000-0002-0000-0200-000002000000}"/>
    <dataValidation allowBlank="1" showInputMessage="1" showErrorMessage="1" prompt="B5 셀에 사용한 수입의 비율을 기준으로 자동으로 생성된 데이터 막대입니다." sqref="B6:C6" xr:uid="{00000000-0002-0000-0200-000003000000}"/>
    <dataValidation allowBlank="1" showInputMessage="1" showErrorMessage="1" prompt="총 월 수입이 월 수입 표에서 자동으로 생성됩니다." sqref="B8" xr:uid="{00000000-0002-0000-0200-000004000000}"/>
    <dataValidation allowBlank="1" showInputMessage="1" showErrorMessage="1" prompt="총 월 지출이 총 월 지출 워크시트에서 자동으로 계산됩니다." sqref="C8" xr:uid="{00000000-0002-0000-0200-000005000000}"/>
    <dataValidation allowBlank="1" showInputMessage="1" showErrorMessage="1" prompt="남은 현금 잔액은 총 월 수입 및 총 월 지출을 기준으로 자동으로 계산됩니다." sqref="D8" xr:uid="{00000000-0002-0000-0200-000006000000}"/>
    <dataValidation allowBlank="1" showInputMessage="1" showErrorMessage="1" prompt="월 수입 표의 정보에서 자동으로 계산된 월 수입 합계입니다." sqref="C10" xr:uid="{00000000-0002-0000-0200-000007000000}"/>
    <dataValidation allowBlank="1" showInputMessage="1" showErrorMessage="1" prompt="이 열에 월별 수입 항목을 입력합니다." sqref="B11" xr:uid="{00000000-0002-0000-0200-000008000000}"/>
    <dataValidation allowBlank="1" showInputMessage="1" showErrorMessage="1" prompt="이 열에 각 월 수입 항목 금액을 입력합니다." sqref="C11" xr:uid="{00000000-0002-0000-0200-000009000000}"/>
    <dataValidation allowBlank="1" showInputMessage="1" showErrorMessage="1" prompt="학기 비용 워크시트의 월 학기 비용을 계산하는 데 사용되는 학기의 총 개월 수입니다." sqref="C9" xr:uid="{00000000-0002-0000-0200-00000A000000}"/>
    <dataValidation allowBlank="1" showInputMessage="1" showErrorMessage="1" prompt="예산 워크시트에는 학기 비용을 포함하여 모든 수입과 지출을 확인한 후 남은 현금 흐름에 대한 정보가 나와 있습니다. 사용한 수입 비율을 보여 주는 데이터 막대와 월 수입을 추적하는 표가 있습니다." sqref="A1" xr:uid="{00000000-0002-0000-0200-00000B000000}"/>
  </dataValidations>
  <printOptions horizontalCentered="1"/>
  <pageMargins left="0.4" right="0.4" top="0.4" bottom="0.4" header="0.25" footer="0.25"/>
  <pageSetup paperSize="9" scale="87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28C4DE0-230B-4EE2-8AC6-4F6FC5D6A608}">
            <x14:dataBar minLength="0" maxLength="100" border="1" gradient="0">
              <x14:cfvo type="num">
                <xm:f>0</xm:f>
              </x14:cfvo>
              <x14:cfvo type="num">
                <xm:f>1</xm:f>
              </x14:cfvo>
              <x14:borderColor theme="4"/>
              <x14:negativeFillColor rgb="FFFF0000"/>
              <x14:axisColor rgb="FF000000"/>
            </x14:dataBar>
          </x14:cfRule>
          <xm:sqref>B6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autoPageBreaks="0" fitToPage="1"/>
  </sheetPr>
  <dimension ref="B1:C15"/>
  <sheetViews>
    <sheetView showGridLines="0" zoomScaleNormal="100" workbookViewId="0"/>
  </sheetViews>
  <sheetFormatPr defaultColWidth="9" defaultRowHeight="33" customHeight="1"/>
  <cols>
    <col min="1" max="1" width="2.625" customWidth="1"/>
    <col min="2" max="2" width="35.625" customWidth="1"/>
    <col min="3" max="3" width="30.625" customWidth="1"/>
    <col min="4" max="4" width="8.875" customWidth="1"/>
    <col min="5" max="5" width="30.5" customWidth="1"/>
    <col min="6" max="6" width="16.75" customWidth="1"/>
    <col min="7" max="7" width="8.875" customWidth="1"/>
    <col min="8" max="8" width="2.625" customWidth="1"/>
  </cols>
  <sheetData>
    <row r="1" spans="2:3" s="2" customFormat="1" ht="24.95" customHeight="1">
      <c r="B1" s="24" t="str">
        <f>대학</f>
        <v>대학</v>
      </c>
    </row>
    <row r="2" spans="2:3" s="3" customFormat="1" ht="39.950000000000003" customHeight="1">
      <c r="B2" s="3" t="s">
        <v>43</v>
      </c>
    </row>
    <row r="3" spans="2:3" ht="50.25" customHeight="1">
      <c r="B3" s="9" t="s">
        <v>57</v>
      </c>
      <c r="C3" s="4" t="str">
        <f>연도</f>
        <v>연도</v>
      </c>
    </row>
    <row r="4" spans="2:3" ht="30" customHeight="1">
      <c r="B4" s="7" t="s">
        <v>57</v>
      </c>
      <c r="C4" s="18">
        <f>SUM(월별지출[금액])</f>
        <v>1675</v>
      </c>
    </row>
    <row r="5" spans="2:3" ht="30" customHeight="1">
      <c r="B5" t="s">
        <v>49</v>
      </c>
      <c r="C5" s="14" t="s">
        <v>55</v>
      </c>
    </row>
    <row r="6" spans="2:3" ht="33" customHeight="1">
      <c r="B6" t="s">
        <v>58</v>
      </c>
      <c r="C6" s="21">
        <v>300</v>
      </c>
    </row>
    <row r="7" spans="2:3" ht="33" customHeight="1">
      <c r="B7" t="s">
        <v>59</v>
      </c>
      <c r="C7" s="21">
        <v>50</v>
      </c>
    </row>
    <row r="8" spans="2:3" ht="33" customHeight="1">
      <c r="B8" t="s">
        <v>60</v>
      </c>
      <c r="C8" s="21">
        <v>75</v>
      </c>
    </row>
    <row r="9" spans="2:3" ht="33" customHeight="1">
      <c r="B9" t="s">
        <v>61</v>
      </c>
      <c r="C9" s="21">
        <v>250</v>
      </c>
    </row>
    <row r="10" spans="2:3" ht="33" customHeight="1">
      <c r="B10" t="s">
        <v>62</v>
      </c>
      <c r="C10" s="21">
        <v>50</v>
      </c>
    </row>
    <row r="11" spans="2:3" ht="33" customHeight="1">
      <c r="B11" t="s">
        <v>63</v>
      </c>
      <c r="C11" s="21">
        <v>500</v>
      </c>
    </row>
    <row r="12" spans="2:3" ht="33" customHeight="1">
      <c r="B12" t="s">
        <v>64</v>
      </c>
      <c r="C12" s="21">
        <v>275</v>
      </c>
    </row>
    <row r="13" spans="2:3" ht="33" customHeight="1">
      <c r="B13" t="s">
        <v>65</v>
      </c>
      <c r="C13" s="21">
        <v>125</v>
      </c>
    </row>
    <row r="14" spans="2:3" ht="33" customHeight="1">
      <c r="B14" t="s">
        <v>66</v>
      </c>
      <c r="C14" s="21">
        <v>50</v>
      </c>
    </row>
    <row r="15" spans="2:3" ht="33" customHeight="1">
      <c r="B15" t="s">
        <v>67</v>
      </c>
      <c r="C15" s="21">
        <v>0</v>
      </c>
    </row>
  </sheetData>
  <phoneticPr fontId="2" type="noConversion"/>
  <conditionalFormatting sqref="B1">
    <cfRule type="notContainsBlanks" dxfId="8" priority="1">
      <formula>LEN(TRIM(B1))&gt;0</formula>
    </cfRule>
  </conditionalFormatting>
  <dataValidations count="6">
    <dataValidation allowBlank="1" showInputMessage="1" showErrorMessage="1" prompt="이 학기의 연도는 학기 워크시트 F3의 입력을 기준으로 자동으로 업데이트됩니다." sqref="C3" xr:uid="{00000000-0002-0000-0300-000000000000}"/>
    <dataValidation allowBlank="1" showInputMessage="1" showErrorMessage="1" prompt="이 열에 월별 지출 항목을 입력합니다." sqref="B5" xr:uid="{00000000-0002-0000-0300-000001000000}"/>
    <dataValidation allowBlank="1" showInputMessage="1" showErrorMessage="1" prompt="이 열에 각 월 지출 항목 금액을 입력합니다." sqref="C5" xr:uid="{00000000-0002-0000-0300-000002000000}"/>
    <dataValidation allowBlank="1" showInputMessage="1" showErrorMessage="1" prompt="월 지출 표의 정보에서 자동으로 계산된 월 지출 합계입니다." sqref="C4" xr:uid="{00000000-0002-0000-0300-000003000000}"/>
    <dataValidation allowBlank="1" showInputMessage="1" showErrorMessage="1" prompt="월 지출 워크시트는 월 지출을 추적합니다." sqref="A1" xr:uid="{00000000-0002-0000-0300-000004000000}"/>
    <dataValidation allowBlank="1" showInputMessage="1" showErrorMessage="1" prompt="대학 이름은 학점 워크시트 셀 B1의 이름에 따라 자동으로 업데이트됩니다." sqref="B1" xr:uid="{00000000-0002-0000-0300-000005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  <pageSetUpPr autoPageBreaks="0" fitToPage="1"/>
  </sheetPr>
  <dimension ref="B1:D11"/>
  <sheetViews>
    <sheetView showGridLines="0" zoomScaleNormal="100" workbookViewId="0"/>
  </sheetViews>
  <sheetFormatPr defaultColWidth="9" defaultRowHeight="33" customHeight="1"/>
  <cols>
    <col min="1" max="1" width="2.625" customWidth="1"/>
    <col min="2" max="2" width="35.625" customWidth="1"/>
    <col min="3" max="3" width="30.625" customWidth="1"/>
    <col min="4" max="4" width="15.625" customWidth="1"/>
    <col min="5" max="5" width="2.625" customWidth="1"/>
    <col min="6" max="6" width="12.25" customWidth="1"/>
    <col min="7" max="7" width="15.625" customWidth="1"/>
    <col min="8" max="8" width="3.5" customWidth="1"/>
  </cols>
  <sheetData>
    <row r="1" spans="2:4" s="2" customFormat="1" ht="24.95" customHeight="1">
      <c r="B1" s="24" t="str">
        <f>대학</f>
        <v>대학</v>
      </c>
    </row>
    <row r="2" spans="2:4" s="3" customFormat="1" ht="39.950000000000003" customHeight="1">
      <c r="B2" s="3" t="s">
        <v>43</v>
      </c>
    </row>
    <row r="3" spans="2:4" ht="50.25" customHeight="1">
      <c r="B3" s="9" t="s">
        <v>68</v>
      </c>
      <c r="C3" s="4" t="str">
        <f>연도</f>
        <v>연도</v>
      </c>
    </row>
    <row r="4" spans="2:4" ht="30" customHeight="1">
      <c r="B4" s="7" t="s">
        <v>69</v>
      </c>
      <c r="C4" s="18">
        <f>SUM(학깁별지출[금액])</f>
        <v>1500</v>
      </c>
      <c r="D4" s="18">
        <f>SUM(학깁별지출[월별])</f>
        <v>375</v>
      </c>
    </row>
    <row r="5" spans="2:4" ht="30" customHeight="1">
      <c r="B5" t="s">
        <v>49</v>
      </c>
      <c r="C5" s="14" t="s">
        <v>55</v>
      </c>
      <c r="D5" s="14" t="s">
        <v>76</v>
      </c>
    </row>
    <row r="6" spans="2:4" ht="33" customHeight="1">
      <c r="B6" t="s">
        <v>70</v>
      </c>
      <c r="C6" s="21">
        <v>750</v>
      </c>
      <c r="D6" s="21">
        <f>학깁별지출[[#This Row],[금액]]/학기_월</f>
        <v>187.5</v>
      </c>
    </row>
    <row r="7" spans="2:4" ht="33" customHeight="1">
      <c r="B7" t="s">
        <v>71</v>
      </c>
      <c r="C7" s="21">
        <v>250</v>
      </c>
      <c r="D7" s="21">
        <f>학깁별지출[[#This Row],[금액]]/학기_월</f>
        <v>62.5</v>
      </c>
    </row>
    <row r="8" spans="2:4" ht="33" customHeight="1">
      <c r="B8" t="s">
        <v>72</v>
      </c>
      <c r="C8" s="21">
        <v>500</v>
      </c>
      <c r="D8" s="21">
        <f>학깁별지출[[#This Row],[금액]]/학기_월</f>
        <v>125</v>
      </c>
    </row>
    <row r="9" spans="2:4" ht="33" customHeight="1">
      <c r="B9" t="s">
        <v>73</v>
      </c>
      <c r="C9" s="21">
        <v>0</v>
      </c>
      <c r="D9" s="21">
        <f>학깁별지출[[#This Row],[금액]]/학기_월</f>
        <v>0</v>
      </c>
    </row>
    <row r="10" spans="2:4" ht="33" customHeight="1">
      <c r="B10" t="s">
        <v>74</v>
      </c>
      <c r="C10" s="21">
        <v>0</v>
      </c>
      <c r="D10" s="21">
        <f>학깁별지출[[#This Row],[금액]]/학기_월</f>
        <v>0</v>
      </c>
    </row>
    <row r="11" spans="2:4" ht="33" customHeight="1">
      <c r="B11" t="s">
        <v>75</v>
      </c>
      <c r="C11" s="21">
        <v>0</v>
      </c>
      <c r="D11" s="21">
        <f>학깁별지출[[#This Row],[금액]]/학기_월</f>
        <v>0</v>
      </c>
    </row>
  </sheetData>
  <phoneticPr fontId="2" type="noConversion"/>
  <conditionalFormatting sqref="B1">
    <cfRule type="notContainsBlanks" dxfId="5" priority="1">
      <formula>LEN(TRIM(B1))&gt;0</formula>
    </cfRule>
  </conditionalFormatting>
  <dataValidations count="8">
    <dataValidation allowBlank="1" showInputMessage="1" showErrorMessage="1" prompt="이 학기의 연도는 학기 워크시트 F3의 입력을 기준으로 자동으로 업데이트됩니다." sqref="C3" xr:uid="{00000000-0002-0000-0400-000000000000}"/>
    <dataValidation allowBlank="1" showInputMessage="1" showErrorMessage="1" prompt="이 열에 학기 비용 항목을 입력합니다." sqref="B5" xr:uid="{00000000-0002-0000-0400-000001000000}"/>
    <dataValidation allowBlank="1" showInputMessage="1" showErrorMessage="1" prompt="이 열에 각 학기 비용 항목 금액을 입력합니다." sqref="C5" xr:uid="{00000000-0002-0000-0400-000002000000}"/>
    <dataValidation allowBlank="1" showInputMessage="1" showErrorMessage="1" prompt="월별 학기 비용은 예산 워크시트 C9 셀의 학기 개월 수와 학기 비용 금액을 사용하여 자동으로 계산됩니다." sqref="D5" xr:uid="{00000000-0002-0000-0400-000003000000}"/>
    <dataValidation allowBlank="1" showInputMessage="1" showErrorMessage="1" prompt="학기 비용 표의 정보를 통해 자동으로 계산되는 순 학기 비용 합계입니다." sqref="C4" xr:uid="{00000000-0002-0000-0400-000004000000}"/>
    <dataValidation allowBlank="1" showInputMessage="1" showErrorMessage="1" prompt="학기 비용 표의 정보를 통해 자동으로 계산되는 모든 학기 비용에 대한 월별 예상입니다." sqref="D4" xr:uid="{00000000-0002-0000-0400-000005000000}"/>
    <dataValidation allowBlank="1" showInputMessage="1" showErrorMessage="1" prompt="학기 비용 워크시트는 특정 학기 비용을 추적하고 예산 워크시트에 입력한 학기의 개월 수를 기준으로 월별 총계를 계산합니다." sqref="A1" xr:uid="{00000000-0002-0000-0400-000006000000}"/>
    <dataValidation allowBlank="1" showInputMessage="1" showErrorMessage="1" prompt="대학 이름은 학점 워크시트 셀 B1의 이름에 따라 자동으로 업데이트됩니다." sqref="B1" xr:uid="{00000000-0002-0000-0400-000007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theme="4" tint="-0.499984740745262"/>
    <pageSetUpPr autoPageBreaks="0" fitToPage="1"/>
  </sheetPr>
  <dimension ref="B1:G7"/>
  <sheetViews>
    <sheetView showGridLines="0" zoomScaleNormal="100" workbookViewId="0"/>
  </sheetViews>
  <sheetFormatPr defaultColWidth="9" defaultRowHeight="33" customHeight="1"/>
  <cols>
    <col min="1" max="1" width="2.625" customWidth="1"/>
    <col min="2" max="2" width="35.625" customWidth="1"/>
    <col min="3" max="5" width="30.625" customWidth="1"/>
    <col min="6" max="6" width="25.625" customWidth="1"/>
    <col min="7" max="7" width="55.625" customWidth="1"/>
    <col min="8" max="8" width="2.625" customWidth="1"/>
  </cols>
  <sheetData>
    <row r="1" spans="2:7" s="2" customFormat="1" ht="24.95" customHeight="1">
      <c r="B1" s="24" t="str">
        <f>대학</f>
        <v>대학</v>
      </c>
    </row>
    <row r="2" spans="2:7" s="3" customFormat="1" ht="39.950000000000003" customHeight="1">
      <c r="B2" s="3" t="s">
        <v>77</v>
      </c>
    </row>
    <row r="3" spans="2:7" ht="50.25" customHeight="1">
      <c r="B3" s="9" t="s">
        <v>78</v>
      </c>
    </row>
    <row r="4" spans="2:7" ht="30" customHeight="1">
      <c r="B4" t="s">
        <v>79</v>
      </c>
      <c r="C4" t="s">
        <v>81</v>
      </c>
      <c r="D4" t="s">
        <v>26</v>
      </c>
      <c r="E4" t="s">
        <v>82</v>
      </c>
      <c r="F4" t="s">
        <v>84</v>
      </c>
      <c r="G4" t="s">
        <v>85</v>
      </c>
    </row>
    <row r="5" spans="2:7" ht="33" customHeight="1">
      <c r="B5" t="s">
        <v>80</v>
      </c>
      <c r="C5" t="s">
        <v>81</v>
      </c>
      <c r="D5" t="s">
        <v>26</v>
      </c>
      <c r="E5" t="s">
        <v>83</v>
      </c>
      <c r="F5" t="s">
        <v>33</v>
      </c>
    </row>
    <row r="6" spans="2:7" ht="33" customHeight="1">
      <c r="B6" t="s">
        <v>80</v>
      </c>
      <c r="C6" t="s">
        <v>81</v>
      </c>
      <c r="D6" t="s">
        <v>26</v>
      </c>
      <c r="E6" t="s">
        <v>83</v>
      </c>
      <c r="F6" t="s">
        <v>33</v>
      </c>
    </row>
    <row r="7" spans="2:7" ht="33" customHeight="1">
      <c r="B7" t="s">
        <v>80</v>
      </c>
      <c r="C7" t="s">
        <v>81</v>
      </c>
      <c r="D7" t="s">
        <v>26</v>
      </c>
      <c r="E7" t="s">
        <v>83</v>
      </c>
      <c r="F7" t="s">
        <v>33</v>
      </c>
    </row>
  </sheetData>
  <phoneticPr fontId="2" type="noConversion"/>
  <conditionalFormatting sqref="B1">
    <cfRule type="notContainsBlanks" dxfId="0" priority="1">
      <formula>LEN(TRIM(B1))&gt;0</formula>
    </cfRule>
  </conditionalFormatting>
  <dataValidations count="8">
    <dataValidation allowBlank="1" showInputMessage="1" showErrorMessage="1" prompt="도서 워크시트는 학기의 강의에 필요한 도서를 추적합니다." sqref="A1" xr:uid="{00000000-0002-0000-0500-000000000000}"/>
    <dataValidation allowBlank="1" showInputMessage="1" showErrorMessage="1" prompt="대학 이름은 학점 워크시트 셀 B1의 이름에 따라 자동으로 업데이트됩니다." sqref="B1" xr:uid="{00000000-0002-0000-0500-000001000000}"/>
    <dataValidation allowBlank="1" showInputMessage="1" showErrorMessage="1" prompt="이 열에 도서 제목을 입력합니다." sqref="B4" xr:uid="{00000000-0002-0000-0500-000002000000}"/>
    <dataValidation allowBlank="1" showInputMessage="1" showErrorMessage="1" prompt="이 열에 도서의 저자를 입력합니다." sqref="C4" xr:uid="{00000000-0002-0000-0500-000003000000}"/>
    <dataValidation allowBlank="1" showInputMessage="1" showErrorMessage="1" prompt="이 열에 도서가 해당되는 강의의 이름을 입력합니다." sqref="D4" xr:uid="{00000000-0002-0000-0500-000004000000}"/>
    <dataValidation allowBlank="1" showInputMessage="1" showErrorMessage="1" prompt="이 열에 도서 구입처 정보를 입력합니다." sqref="E4" xr:uid="{00000000-0002-0000-0500-000005000000}"/>
    <dataValidation allowBlank="1" showInputMessage="1" showErrorMessage="1" prompt="이 열에 ISBN 번호를 입력합니다." sqref="F4" xr:uid="{00000000-0002-0000-0500-000006000000}"/>
    <dataValidation allowBlank="1" showInputMessage="1" showErrorMessage="1" prompt="이 열에 도서와 관련된 메모를 입력합니다." sqref="G4" xr:uid="{00000000-0002-0000-0500-000007000000}"/>
  </dataValidations>
  <printOptions horizontalCentered="1"/>
  <pageMargins left="0.4" right="0.4" top="0.4" bottom="0.4" header="0.25" footer="0.25"/>
  <pageSetup paperSize="9" scale="41" fitToHeight="0" orientation="portrait" r:id="rId1"/>
  <headerFooter differentFirst="1">
    <oddFooter>&amp;CPage &amp;P of &amp;N</oddFooter>
  </headerFooter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6FE862CC-DB14-40B0-9DD5-108332066F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B027F5DB-365E-467F-884C-D65AC307B2EE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F6CBAD10-2FE4-46B7-8B99-592C882565A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TM16390957</ap:Template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21</vt:i4>
      </vt:variant>
    </vt:vector>
  </ap:HeadingPairs>
  <ap:TitlesOfParts>
    <vt:vector baseType="lpstr" size="27">
      <vt:lpstr>기간</vt:lpstr>
      <vt:lpstr>학점</vt:lpstr>
      <vt:lpstr>예산</vt:lpstr>
      <vt:lpstr>총 월 지출</vt:lpstr>
      <vt:lpstr>학기 비용</vt:lpstr>
      <vt:lpstr>도서</vt:lpstr>
      <vt:lpstr>기간!Print_Titles</vt:lpstr>
      <vt:lpstr>도서!Print_Titles</vt:lpstr>
      <vt:lpstr>예산!Print_Titles</vt:lpstr>
      <vt:lpstr>'총 월 지출'!Print_Titles</vt:lpstr>
      <vt:lpstr>'학기 비용'!Print_Titles</vt:lpstr>
      <vt:lpstr>학점!Print_Titles</vt:lpstr>
      <vt:lpstr>대학</vt:lpstr>
      <vt:lpstr>시간_간격</vt:lpstr>
      <vt:lpstr>시작_시간</vt:lpstr>
      <vt:lpstr>연도</vt:lpstr>
      <vt:lpstr>열제목1</vt:lpstr>
      <vt:lpstr>열제목2</vt:lpstr>
      <vt:lpstr>열제목3</vt:lpstr>
      <vt:lpstr>열제목4</vt:lpstr>
      <vt:lpstr>열제목5</vt:lpstr>
      <vt:lpstr>열제목6</vt:lpstr>
      <vt:lpstr>요구_사항</vt:lpstr>
      <vt:lpstr>잔액</vt:lpstr>
      <vt:lpstr>총_월_수입</vt:lpstr>
      <vt:lpstr>총_월_지출</vt:lpstr>
      <vt:lpstr>학기_월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2022-06-14T05:19:32Z</dcterms:created>
  <dcterms:modified xsi:type="dcterms:W3CDTF">2022-11-14T01:02:04Z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