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codeName="ThisWorkbook"/>
  <xr:revisionPtr revIDLastSave="0" documentId="13_ncr:1_{A5D707D1-D56D-44FF-BA78-6617824ED4D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예산 요약" sheetId="1" r:id="rId1"/>
    <sheet name="수입" sheetId="3" r:id="rId2"/>
    <sheet name="인건비" sheetId="4" r:id="rId3"/>
    <sheet name="운영 비용" sheetId="5" r:id="rId4"/>
  </sheets>
  <definedNames>
    <definedName name="_xlnm._FilterDatabase" localSheetId="1" hidden="1">수입!#REF!</definedName>
    <definedName name="_xlnm._FilterDatabase" localSheetId="0" hidden="1">수입!#REF!</definedName>
    <definedName name="_xlnm._FilterDatabase" localSheetId="3" hidden="1">'운영 비용'!#REF!</definedName>
    <definedName name="_xlnm._FilterDatabase" localSheetId="2" hidden="1">인건비!#REF!</definedName>
    <definedName name="ColumnTitle1">'예산 요약'!$A$3</definedName>
    <definedName name="_xlnm.Print_Titles" localSheetId="1">수입!$3:$3</definedName>
    <definedName name="_xlnm.Print_Titles" localSheetId="3">'운영 비용'!$3:$3</definedName>
    <definedName name="_xlnm.Print_Titles" localSheetId="2">인건비!$3:$3</definedName>
    <definedName name="예산_제목">'예산 요약'!$A$2</definedName>
    <definedName name="제목2">수입[[#Headers],[수입]]</definedName>
    <definedName name="제목3">인건비[[#Headers],[경비]]</definedName>
    <definedName name="제목4">운영_비용[[#Headers],[경비]]</definedName>
    <definedName name="회사_이름">'예산 요약'!$A$1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B6" i="1" s="1"/>
  <c r="C7" i="3" l="1"/>
  <c r="B7" i="4"/>
  <c r="D6" i="4"/>
  <c r="B5" i="1" l="1"/>
  <c r="C7" i="4"/>
  <c r="C5" i="1" s="1"/>
  <c r="D4" i="4"/>
  <c r="D5" i="4"/>
  <c r="C24" i="5"/>
  <c r="C6" i="1" s="1"/>
  <c r="C4" i="1"/>
  <c r="B7" i="3"/>
  <c r="B4" i="1" s="1"/>
  <c r="D4" i="3"/>
  <c r="D5" i="3"/>
  <c r="D6" i="3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4" i="1" l="1"/>
  <c r="D6" i="1"/>
  <c r="D7" i="3"/>
  <c r="D24" i="5"/>
  <c r="D5" i="1"/>
  <c r="D7" i="4"/>
  <c r="C7" i="1"/>
  <c r="B7" i="1"/>
  <c r="D7" i="1" l="1"/>
</calcChain>
</file>

<file path=xl/sharedStrings.xml><?xml version="1.0" encoding="utf-8"?>
<sst xmlns="http://schemas.openxmlformats.org/spreadsheetml/2006/main" count="63" uniqueCount="43">
  <si>
    <t>회사 이름</t>
  </si>
  <si>
    <t>예산</t>
  </si>
  <si>
    <t>예산 영역</t>
  </si>
  <si>
    <t>수입</t>
  </si>
  <si>
    <t>인건비</t>
  </si>
  <si>
    <t>운영 비용</t>
  </si>
  <si>
    <t>잔액(수입 - 지출)</t>
  </si>
  <si>
    <t>예상</t>
  </si>
  <si>
    <t>실제</t>
  </si>
  <si>
    <t>날짜</t>
  </si>
  <si>
    <t>차액</t>
  </si>
  <si>
    <t>순매출</t>
  </si>
  <si>
    <t>이자 소득</t>
  </si>
  <si>
    <t>자산 판매액(손익)</t>
  </si>
  <si>
    <t>수입 합계</t>
  </si>
  <si>
    <t>경비</t>
  </si>
  <si>
    <t>급여</t>
  </si>
  <si>
    <t>복리 후생</t>
  </si>
  <si>
    <t>수수료</t>
  </si>
  <si>
    <t>총 인건비</t>
  </si>
  <si>
    <t xml:space="preserve"> </t>
  </si>
  <si>
    <t xml:space="preserve"> 회사 이름</t>
  </si>
  <si>
    <t>광고</t>
  </si>
  <si>
    <t>부채</t>
  </si>
  <si>
    <t>현금 할인</t>
  </si>
  <si>
    <t>인도 비용</t>
  </si>
  <si>
    <t>감가상각</t>
  </si>
  <si>
    <t>회비 및 구독료</t>
  </si>
  <si>
    <t>보험료</t>
  </si>
  <si>
    <t>이자</t>
  </si>
  <si>
    <t>법률 및 감사</t>
  </si>
  <si>
    <t>유지 관리 및 수리</t>
  </si>
  <si>
    <t>사무용품</t>
  </si>
  <si>
    <t>우편</t>
  </si>
  <si>
    <t>임대료 또는 담보 대출</t>
  </si>
  <si>
    <t xml:space="preserve">매출 </t>
  </si>
  <si>
    <t>배송 및 보관</t>
  </si>
  <si>
    <t>소모품</t>
  </si>
  <si>
    <t>세금</t>
  </si>
  <si>
    <t>전화</t>
  </si>
  <si>
    <t>공과금</t>
  </si>
  <si>
    <t>기타</t>
  </si>
  <si>
    <t>총 운영 비용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</si>
</sst>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(* #,##0_);_(* \(#,##0\);_(* &quot;-&quot;_);_(@_)"/>
    <numFmt numFmtId="178" formatCode="mmmm\ yyyy"/>
    <numFmt numFmtId="179" formatCode="0.0%"/>
    <numFmt numFmtId="181" formatCode="#,##0.00_);[Red]\(#,##0.00\)"/>
    <numFmt numFmtId="183" formatCode="yy&quot;-&quot;m&quot;-&quot;d;@"/>
  </numFmts>
  <fonts count="35"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9" tint="-0.499984740745262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2"/>
      <color theme="0"/>
      <name val="Malgun Gothic"/>
      <family val="2"/>
    </font>
    <font>
      <sz val="11"/>
      <color theme="1" tint="4.9989318521683403E-2"/>
      <name val="Malgun Gothic"/>
      <family val="2"/>
    </font>
    <font>
      <sz val="11"/>
      <color theme="3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name val="Malgun Gothic"/>
      <family val="2"/>
    </font>
    <font>
      <sz val="36"/>
      <color theme="3"/>
      <name val="Malgun Gothic"/>
      <family val="2"/>
    </font>
    <font>
      <sz val="11"/>
      <color rgb="FF6C0000"/>
      <name val="Malgun Gothic"/>
      <family val="2"/>
    </font>
    <font>
      <sz val="10"/>
      <color theme="0"/>
      <name val="Malgun Gothic"/>
      <family val="2"/>
    </font>
    <font>
      <sz val="28"/>
      <color theme="0"/>
      <name val="Malgun Gothic"/>
      <family val="2"/>
    </font>
    <font>
      <sz val="26"/>
      <color theme="0"/>
      <name val="Malgun Gothic"/>
      <family val="2"/>
    </font>
    <font>
      <sz val="16"/>
      <color theme="5"/>
      <name val="Malgun Gothic"/>
      <family val="2"/>
    </font>
    <font>
      <sz val="16"/>
      <color theme="1" tint="0.24994659260841701"/>
      <name val="Malgun Gothic"/>
      <family val="2"/>
    </font>
    <font>
      <sz val="16"/>
      <name val="Malgun Gothic"/>
      <family val="2"/>
    </font>
    <font>
      <b/>
      <sz val="16"/>
      <color theme="5"/>
      <name val="Malgun Gothic"/>
      <family val="2"/>
    </font>
    <font>
      <sz val="11"/>
      <color theme="2"/>
      <name val="Malgun Gothic"/>
      <family val="2"/>
    </font>
    <font>
      <sz val="11"/>
      <name val="Malgun Gothic"/>
      <family val="2"/>
    </font>
    <font>
      <b/>
      <sz val="16"/>
      <color theme="1" tint="0.249977111117893"/>
      <name val="Malgun Gothic"/>
      <family val="2"/>
    </font>
    <font>
      <b/>
      <sz val="16"/>
      <color theme="1" tint="0.24994659260841701"/>
      <name val="Malgun Gothic"/>
      <family val="2"/>
    </font>
    <font>
      <sz val="8"/>
      <name val="돋움"/>
      <family val="3"/>
      <charset val="129"/>
    </font>
    <font>
      <sz val="16"/>
      <color theme="1" tint="0.24994659260841701"/>
      <name val="Malgun Gothic"/>
      <family val="3"/>
      <charset val="129"/>
    </font>
    <font>
      <sz val="16"/>
      <name val="Malgun Gothic"/>
      <family val="3"/>
      <charset val="129"/>
    </font>
    <font>
      <b/>
      <sz val="16"/>
      <color theme="5"/>
      <name val="Malgun Gothic"/>
      <family val="3"/>
      <charset val="129"/>
    </font>
    <font>
      <b/>
      <sz val="16"/>
      <name val="Malgun Gothic"/>
      <family val="3"/>
      <charset val="129"/>
    </font>
    <font>
      <sz val="16"/>
      <color rgb="FFFF0000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181" fontId="0" fillId="0" borderId="0">
      <alignment horizontal="center" vertical="center" wrapText="1"/>
    </xf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 applyNumberFormat="0" applyFill="0" applyAlignment="0" applyProtection="0"/>
    <xf numFmtId="0" fontId="11" fillId="5" borderId="0" applyBorder="0" applyProtection="0">
      <alignment horizontal="left" vertical="center" indent="1"/>
    </xf>
    <xf numFmtId="0" fontId="11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17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79" fontId="1" fillId="0" borderId="0" applyFont="0" applyFill="0" applyBorder="0" applyProtection="0">
      <alignment horizontal="right"/>
    </xf>
    <xf numFmtId="178" fontId="12" fillId="4" borderId="0" applyFill="0" applyBorder="0">
      <alignment horizontal="right"/>
    </xf>
    <xf numFmtId="0" fontId="7" fillId="0" borderId="0" applyNumberFormat="0" applyProtection="0">
      <alignment horizontal="left" vertical="center" indent="1"/>
    </xf>
    <xf numFmtId="0" fontId="15" fillId="6" borderId="1" applyNumberForma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8" borderId="0" applyNumberFormat="0" applyBorder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5" fillId="6" borderId="5" applyNumberFormat="0" applyAlignment="0" applyProtection="0"/>
    <xf numFmtId="0" fontId="13" fillId="0" borderId="6" applyNumberFormat="0" applyFill="0" applyAlignment="0" applyProtection="0"/>
    <xf numFmtId="0" fontId="6" fillId="11" borderId="7" applyNumberFormat="0" applyAlignment="0" applyProtection="0"/>
    <xf numFmtId="0" fontId="7" fillId="12" borderId="8" applyNumberFormat="0" applyFont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9">
    <xf numFmtId="181" fontId="0" fillId="0" borderId="0" xfId="0">
      <alignment horizontal="center" vertical="center" wrapText="1"/>
    </xf>
    <xf numFmtId="181" fontId="0" fillId="4" borderId="0" xfId="0" applyFill="1">
      <alignment horizontal="center" vertical="center" wrapText="1"/>
    </xf>
    <xf numFmtId="181" fontId="0" fillId="0" borderId="0" xfId="0" applyAlignment="1">
      <alignment vertical="center"/>
    </xf>
    <xf numFmtId="181" fontId="0" fillId="4" borderId="0" xfId="0" applyFill="1" applyAlignment="1">
      <alignment vertical="center"/>
    </xf>
    <xf numFmtId="0" fontId="16" fillId="0" borderId="0" xfId="1"/>
    <xf numFmtId="181" fontId="0" fillId="0" borderId="0" xfId="0" applyFill="1">
      <alignment horizontal="center" vertical="center" wrapText="1"/>
    </xf>
    <xf numFmtId="181" fontId="0" fillId="0" borderId="0" xfId="0" applyAlignment="1">
      <alignment horizontal="left" vertical="center" wrapText="1"/>
    </xf>
    <xf numFmtId="181" fontId="0" fillId="0" borderId="0" xfId="0" applyAlignment="1">
      <alignment horizontal="left" vertical="center" wrapText="1" indent="1"/>
    </xf>
    <xf numFmtId="181" fontId="0" fillId="7" borderId="0" xfId="0" applyFill="1">
      <alignment horizontal="center" vertical="center" wrapText="1"/>
    </xf>
    <xf numFmtId="181" fontId="18" fillId="7" borderId="0" xfId="0" applyFont="1" applyFill="1" applyAlignment="1">
      <alignment horizontal="left" wrapText="1"/>
    </xf>
    <xf numFmtId="181" fontId="3" fillId="7" borderId="0" xfId="0" applyFont="1" applyFill="1" applyAlignment="1">
      <alignment horizontal="left" wrapText="1"/>
    </xf>
    <xf numFmtId="181" fontId="3" fillId="7" borderId="0" xfId="0" applyFont="1" applyFill="1" applyAlignment="1">
      <alignment horizontal="left" vertical="center" wrapText="1"/>
    </xf>
    <xf numFmtId="181" fontId="19" fillId="7" borderId="0" xfId="0" applyFont="1" applyFill="1" applyAlignment="1">
      <alignment horizontal="left" vertical="center" wrapText="1"/>
    </xf>
    <xf numFmtId="181" fontId="20" fillId="7" borderId="0" xfId="0" applyFont="1" applyFill="1" applyAlignment="1">
      <alignment horizontal="left" vertical="center" wrapText="1"/>
    </xf>
    <xf numFmtId="181" fontId="23" fillId="0" borderId="3" xfId="0" applyFont="1" applyFill="1" applyBorder="1" applyAlignment="1">
      <alignment horizontal="left" vertical="center" wrapText="1"/>
    </xf>
    <xf numFmtId="181" fontId="22" fillId="0" borderId="3" xfId="0" applyFont="1" applyFill="1" applyBorder="1" applyAlignment="1">
      <alignment horizontal="left" vertical="center" wrapText="1" indent="1"/>
    </xf>
    <xf numFmtId="181" fontId="25" fillId="0" borderId="0" xfId="0" applyFont="1">
      <alignment horizontal="center" vertical="center" wrapText="1"/>
    </xf>
    <xf numFmtId="181" fontId="26" fillId="0" borderId="0" xfId="0" applyFont="1" applyFill="1">
      <alignment horizontal="center" vertical="center" wrapText="1"/>
    </xf>
    <xf numFmtId="181" fontId="3" fillId="4" borderId="0" xfId="0" applyFont="1" applyFill="1">
      <alignment horizontal="center" vertical="center" wrapText="1"/>
    </xf>
    <xf numFmtId="181" fontId="3" fillId="7" borderId="0" xfId="0" applyFont="1" applyFill="1">
      <alignment horizontal="center" vertical="center" wrapText="1"/>
    </xf>
    <xf numFmtId="0" fontId="26" fillId="0" borderId="0" xfId="3" applyFont="1" applyFill="1" applyAlignment="1">
      <alignment vertical="center"/>
    </xf>
    <xf numFmtId="181" fontId="3" fillId="4" borderId="0" xfId="0" applyFont="1" applyFill="1" applyAlignment="1">
      <alignment vertical="center"/>
    </xf>
    <xf numFmtId="181" fontId="3" fillId="0" borderId="0" xfId="0" applyFont="1">
      <alignment horizontal="center" vertical="center" wrapText="1"/>
    </xf>
    <xf numFmtId="181" fontId="18" fillId="7" borderId="0" xfId="0" applyFont="1" applyFill="1" applyAlignment="1">
      <alignment wrapText="1"/>
    </xf>
    <xf numFmtId="181" fontId="18" fillId="7" borderId="0" xfId="0" applyFont="1" applyFill="1">
      <alignment horizontal="center" vertical="center" wrapText="1"/>
    </xf>
    <xf numFmtId="181" fontId="19" fillId="7" borderId="0" xfId="0" applyFont="1" applyFill="1" applyAlignment="1">
      <alignment horizontal="left" vertical="center"/>
    </xf>
    <xf numFmtId="0" fontId="27" fillId="0" borderId="0" xfId="13" applyFont="1" applyFill="1" applyBorder="1" applyAlignment="1">
      <alignment horizontal="left" vertical="center" wrapText="1"/>
    </xf>
    <xf numFmtId="181" fontId="27" fillId="0" borderId="0" xfId="0" applyFont="1" applyFill="1" applyBorder="1" applyAlignment="1">
      <alignment horizontal="left" vertical="center" wrapText="1"/>
    </xf>
    <xf numFmtId="181" fontId="19" fillId="7" borderId="0" xfId="0" applyFont="1" applyFill="1" applyAlignment="1">
      <alignment vertical="center"/>
    </xf>
    <xf numFmtId="0" fontId="26" fillId="0" borderId="0" xfId="3" applyFont="1" applyFill="1"/>
    <xf numFmtId="181" fontId="0" fillId="0" borderId="0" xfId="0" applyFill="1" applyAlignment="1">
      <alignment horizontal="center" wrapText="1"/>
    </xf>
    <xf numFmtId="183" fontId="18" fillId="7" borderId="0" xfId="0" applyNumberFormat="1" applyFont="1" applyFill="1" applyAlignment="1">
      <alignment horizontal="left" wrapText="1"/>
    </xf>
    <xf numFmtId="181" fontId="21" fillId="0" borderId="0" xfId="5" applyNumberFormat="1" applyFont="1" applyFill="1" applyBorder="1" applyAlignment="1">
      <alignment horizontal="left" indent="1"/>
    </xf>
    <xf numFmtId="181" fontId="21" fillId="0" borderId="4" xfId="5" applyNumberFormat="1" applyFont="1" applyFill="1" applyBorder="1" applyAlignment="1">
      <alignment horizontal="left" wrapText="1"/>
    </xf>
    <xf numFmtId="181" fontId="24" fillId="0" borderId="3" xfId="0" applyNumberFormat="1" applyFont="1" applyFill="1" applyBorder="1" applyAlignment="1">
      <alignment horizontal="left" vertical="center" wrapText="1"/>
    </xf>
    <xf numFmtId="181" fontId="30" fillId="0" borderId="2" xfId="13" applyNumberFormat="1" applyFont="1" applyFill="1" applyBorder="1" applyAlignment="1">
      <alignment horizontal="left" vertical="center" wrapText="1" indent="1"/>
    </xf>
    <xf numFmtId="181" fontId="31" fillId="0" borderId="2" xfId="0" applyFont="1" applyFill="1" applyBorder="1" applyAlignment="1">
      <alignment horizontal="left" vertical="center" wrapText="1"/>
    </xf>
    <xf numFmtId="181" fontId="32" fillId="0" borderId="2" xfId="14" applyNumberFormat="1" applyFont="1" applyFill="1" applyBorder="1" applyAlignment="1">
      <alignment horizontal="left" vertical="center" wrapText="1"/>
    </xf>
    <xf numFmtId="181" fontId="30" fillId="0" borderId="3" xfId="13" applyNumberFormat="1" applyFont="1" applyFill="1" applyBorder="1" applyAlignment="1">
      <alignment horizontal="left" vertical="center" wrapText="1" indent="1"/>
    </xf>
    <xf numFmtId="181" fontId="31" fillId="0" borderId="3" xfId="0" applyFont="1" applyFill="1" applyBorder="1" applyAlignment="1">
      <alignment horizontal="left" vertical="center" wrapText="1"/>
    </xf>
    <xf numFmtId="181" fontId="33" fillId="0" borderId="3" xfId="14" applyNumberFormat="1" applyFont="1" applyFill="1" applyBorder="1" applyAlignment="1">
      <alignment horizontal="left" vertical="center" wrapText="1"/>
    </xf>
    <xf numFmtId="181" fontId="26" fillId="0" borderId="0" xfId="4" applyNumberFormat="1" applyFont="1" applyFill="1"/>
    <xf numFmtId="181" fontId="26" fillId="0" borderId="0" xfId="8" applyNumberFormat="1" applyFont="1" applyFill="1"/>
    <xf numFmtId="181" fontId="21" fillId="0" borderId="0" xfId="5" applyNumberFormat="1" applyFont="1" applyFill="1" applyAlignment="1">
      <alignment horizontal="left"/>
    </xf>
    <xf numFmtId="181" fontId="21" fillId="0" borderId="0" xfId="5" applyNumberFormat="1" applyFont="1" applyFill="1" applyAlignment="1">
      <alignment horizontal="left" wrapText="1"/>
    </xf>
    <xf numFmtId="181" fontId="27" fillId="0" borderId="0" xfId="13" applyNumberFormat="1" applyFont="1" applyFill="1" applyAlignment="1">
      <alignment horizontal="left" vertical="center"/>
    </xf>
    <xf numFmtId="181" fontId="27" fillId="0" borderId="0" xfId="0" applyNumberFormat="1" applyFont="1" applyFill="1" applyAlignment="1">
      <alignment horizontal="left" vertical="center" wrapText="1"/>
    </xf>
    <xf numFmtId="181" fontId="28" fillId="0" borderId="0" xfId="0" applyNumberFormat="1" applyFont="1" applyFill="1" applyAlignment="1">
      <alignment horizontal="left" vertical="center" wrapText="1"/>
    </xf>
    <xf numFmtId="181" fontId="30" fillId="0" borderId="2" xfId="13" applyNumberFormat="1" applyFont="1" applyFill="1" applyBorder="1" applyAlignment="1">
      <alignment horizontal="left" vertical="center"/>
    </xf>
    <xf numFmtId="181" fontId="30" fillId="0" borderId="2" xfId="0" applyFont="1" applyFill="1" applyBorder="1" applyAlignment="1">
      <alignment horizontal="left" vertical="center" wrapText="1"/>
    </xf>
    <xf numFmtId="181" fontId="30" fillId="0" borderId="3" xfId="13" applyNumberFormat="1" applyFont="1" applyFill="1" applyBorder="1" applyAlignment="1">
      <alignment horizontal="left" vertical="center"/>
    </xf>
    <xf numFmtId="181" fontId="30" fillId="0" borderId="3" xfId="0" applyFont="1" applyFill="1" applyBorder="1" applyAlignment="1">
      <alignment horizontal="left" vertical="center" wrapText="1"/>
    </xf>
    <xf numFmtId="181" fontId="30" fillId="0" borderId="3" xfId="13" applyNumberFormat="1" applyFont="1" applyFill="1" applyBorder="1" applyAlignment="1">
      <alignment horizontal="left" vertical="center" wrapText="1"/>
    </xf>
    <xf numFmtId="43" fontId="26" fillId="0" borderId="0" xfId="3" applyNumberFormat="1" applyFont="1" applyFill="1"/>
    <xf numFmtId="181" fontId="27" fillId="0" borderId="0" xfId="0" applyNumberFormat="1" applyFont="1" applyFill="1" applyBorder="1" applyAlignment="1">
      <alignment horizontal="left" vertical="center" wrapText="1"/>
    </xf>
    <xf numFmtId="181" fontId="27" fillId="0" borderId="0" xfId="0" applyNumberFormat="1" applyFont="1" applyFill="1">
      <alignment horizontal="center" vertical="center" wrapText="1"/>
    </xf>
    <xf numFmtId="181" fontId="30" fillId="0" borderId="2" xfId="0" applyNumberFormat="1" applyFont="1" applyFill="1" applyBorder="1">
      <alignment horizontal="center" vertical="center" wrapText="1"/>
    </xf>
    <xf numFmtId="181" fontId="30" fillId="0" borderId="3" xfId="0" applyNumberFormat="1" applyFont="1" applyFill="1" applyBorder="1">
      <alignment horizontal="center" vertical="center" wrapText="1"/>
    </xf>
    <xf numFmtId="181" fontId="34" fillId="0" borderId="3" xfId="0" applyNumberFormat="1" applyFont="1" applyFill="1" applyBorder="1">
      <alignment horizontal="center" vertical="center" wrapText="1"/>
    </xf>
  </cellXfs>
  <cellStyles count="48">
    <cellStyle name="20% - 강조색1" xfId="27" builtinId="30" customBuiltin="1"/>
    <cellStyle name="20% - 강조색2" xfId="31" builtinId="34" customBuiltin="1"/>
    <cellStyle name="20% - 강조색3" xfId="35" builtinId="38" customBuiltin="1"/>
    <cellStyle name="20% - 강조색4" xfId="39" builtinId="42" customBuiltin="1"/>
    <cellStyle name="20% - 강조색5" xfId="4" builtinId="46" customBuiltin="1"/>
    <cellStyle name="20% - 강조색6" xfId="45" builtinId="50" customBuiltin="1"/>
    <cellStyle name="40% - 강조색1" xfId="28" builtinId="31" customBuiltin="1"/>
    <cellStyle name="40% - 강조색2" xfId="32" builtinId="35" customBuiltin="1"/>
    <cellStyle name="40% - 강조색3" xfId="36" builtinId="39" customBuiltin="1"/>
    <cellStyle name="40% - 강조색4" xfId="40" builtinId="43" customBuiltin="1"/>
    <cellStyle name="40% - 강조색5" xfId="42" builtinId="47" customBuiltin="1"/>
    <cellStyle name="40% - 강조색6" xfId="46" builtinId="51" customBuiltin="1"/>
    <cellStyle name="60% - 강조색1" xfId="29" builtinId="32" customBuiltin="1"/>
    <cellStyle name="60% - 강조색2" xfId="33" builtinId="36" customBuiltin="1"/>
    <cellStyle name="60% - 강조색3" xfId="37" builtinId="40" customBuiltin="1"/>
    <cellStyle name="60% - 강조색4" xfId="3" builtinId="44" customBuiltin="1"/>
    <cellStyle name="60% - 강조색5" xfId="43" builtinId="48" customBuiltin="1"/>
    <cellStyle name="60% - 강조색6" xfId="47" builtinId="52" customBuiltin="1"/>
    <cellStyle name="강조색1" xfId="26" builtinId="29" customBuiltin="1"/>
    <cellStyle name="강조색2" xfId="30" builtinId="33" customBuiltin="1"/>
    <cellStyle name="강조색3" xfId="34" builtinId="37" customBuiltin="1"/>
    <cellStyle name="강조색4" xfId="38" builtinId="41" customBuiltin="1"/>
    <cellStyle name="강조색5" xfId="41" builtinId="45" customBuiltin="1"/>
    <cellStyle name="강조색6" xfId="44" builtinId="49" customBuiltin="1"/>
    <cellStyle name="경고문" xfId="9" builtinId="11" customBuiltin="1"/>
    <cellStyle name="계산" xfId="21" builtinId="22" customBuiltin="1"/>
    <cellStyle name="나쁨" xfId="19" builtinId="27" customBuiltin="1"/>
    <cellStyle name="날짜" xfId="12" xr:uid="{00000000-0005-0000-0000-000003000000}"/>
    <cellStyle name="메모" xfId="24" builtinId="10" customBuiltin="1"/>
    <cellStyle name="백분율" xfId="11" builtinId="5" customBuiltin="1"/>
    <cellStyle name="보통" xfId="20" builtinId="28" customBuiltin="1"/>
    <cellStyle name="설명 텍스트" xfId="25" builtinId="53" customBuiltin="1"/>
    <cellStyle name="셀 확인" xfId="23" builtinId="23" customBuiltin="1"/>
    <cellStyle name="쉼표" xfId="10" builtinId="3" customBuiltin="1"/>
    <cellStyle name="쉼표 [0]" xfId="15" builtinId="6" customBuiltin="1"/>
    <cellStyle name="연결된 셀" xfId="22" builtinId="24" customBuiltin="1"/>
    <cellStyle name="요약" xfId="8" builtinId="25" customBuiltin="1"/>
    <cellStyle name="입력" xfId="13" builtinId="20" customBuiltin="1"/>
    <cellStyle name="제목" xfId="1" builtinId="15" customBuiltin="1"/>
    <cellStyle name="제목 1" xfId="5" builtinId="16" customBuiltin="1"/>
    <cellStyle name="제목 2" xfId="6" builtinId="17" customBuiltin="1"/>
    <cellStyle name="제목 3" xfId="7" builtinId="18" customBuiltin="1"/>
    <cellStyle name="제목 4" xfId="2" builtinId="19" customBuiltin="1"/>
    <cellStyle name="좋음" xfId="18" builtinId="26" customBuiltin="1"/>
    <cellStyle name="출력" xfId="14" builtinId="21" customBuiltin="1"/>
    <cellStyle name="통화" xfId="16" builtinId="4" customBuiltin="1"/>
    <cellStyle name="통화 [0]" xfId="17" builtinId="7" customBuiltin="1"/>
    <cellStyle name="표준" xfId="0" builtinId="0" customBuiltin="1"/>
  </cellStyles>
  <dxfs count="58">
    <dxf>
      <font>
        <color rgb="FFDA0000"/>
      </font>
    </dxf>
    <dxf>
      <font>
        <color theme="7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strike val="0"/>
        <outline val="0"/>
        <shadow val="0"/>
        <u val="none"/>
        <vertAlign val="baseline"/>
        <sz val="16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81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Malgun Gothic"/>
        <family val="3"/>
        <charset val="129"/>
        <scheme val="none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Malgun Gothic"/>
        <family val="2"/>
        <scheme val="none"/>
      </font>
      <numFmt numFmtId="181" formatCode="#,##0.00_);[Red]\(#,##0.00\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81" formatCode="#,##0.00_);[Red]\(#,##0.00\)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algun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2" tint="-9.9978637043366805E-2"/>
        </top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theme="2" tint="-9.9978637043366805E-2"/>
        </bottom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2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월별 예산" pivot="0" count="4" xr9:uid="{00000000-0011-0000-FFFF-FFFF00000000}">
      <tableStyleElement type="wholeTable" dxfId="57"/>
      <tableStyleElement type="headerRow" dxfId="56"/>
      <tableStyleElement type="totalRow" dxfId="55"/>
      <tableStyleElement type="secondRowStripe" dxfId="54"/>
    </tableStyle>
  </tableStyles>
  <colors>
    <mruColors>
      <color rgb="FF44382C"/>
      <color rgb="FFEEEADE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accent2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Malgun Gothic" panose="020B0503020000020004" pitchFamily="50" charset="-127"/>
                <a:ea typeface="Malgun Gothic" panose="020B0503020000020004" pitchFamily="50" charset="-127"/>
                <a:cs typeface="Malgun Gothic Semilight" panose="020B0502040204020203" pitchFamily="50" charset="-127"/>
              </a:defRPr>
            </a:pPr>
            <a:r>
              <a:rPr lang="en-US" b="0">
                <a:solidFill>
                  <a:schemeClr val="accent2"/>
                </a:solidFill>
              </a:rPr>
              <a:t>예산 개요</a:t>
            </a:r>
          </a:p>
        </c:rich>
      </c:tx>
      <c:layout>
        <c:manualLayout>
          <c:xMode val="edge"/>
          <c:yMode val="edge"/>
          <c:x val="0.39984194040234006"/>
          <c:y val="4.021728922264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accent2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Malgun Gothic" panose="020B0503020000020004" pitchFamily="50" charset="-127"/>
              <a:ea typeface="Malgun Gothic" panose="020B0503020000020004" pitchFamily="50" charset="-127"/>
              <a:cs typeface="Malgun Gothic Semilight" panose="020B0502040204020203" pitchFamily="50" charset="-127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'예산 요약'!$B$3</c:f>
              <c:strCache>
                <c:ptCount val="1"/>
                <c:pt idx="0">
                  <c:v>예상</c:v>
                </c:pt>
              </c:strCache>
            </c:strRef>
          </c:tx>
          <c:spPr>
            <a:solidFill>
              <a:schemeClr val="accent2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'예산 요약'!$A$4:$A$7</c:f>
              <c:strCache>
                <c:ptCount val="3"/>
                <c:pt idx="0">
                  <c:v>수입</c:v>
                </c:pt>
                <c:pt idx="1">
                  <c:v>인건비</c:v>
                </c:pt>
                <c:pt idx="2">
                  <c:v>운영 비용</c:v>
                </c:pt>
              </c:strCache>
            </c:strRef>
          </c:cat>
          <c:val>
            <c:numRef>
              <c:f>'예산 요약'!$B$4:$B$7</c:f>
              <c:numCache>
                <c:formatCode>#,##0.00_);[Red]\(#,##0.00\)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'예산 요약'!$C$3</c:f>
              <c:strCache>
                <c:ptCount val="1"/>
                <c:pt idx="0">
                  <c:v>실제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'예산 요약'!$A$4:$A$7</c:f>
              <c:strCache>
                <c:ptCount val="3"/>
                <c:pt idx="0">
                  <c:v>수입</c:v>
                </c:pt>
                <c:pt idx="1">
                  <c:v>인건비</c:v>
                </c:pt>
                <c:pt idx="2">
                  <c:v>운영 비용</c:v>
                </c:pt>
              </c:strCache>
            </c:strRef>
          </c:cat>
          <c:val>
            <c:numRef>
              <c:f>'예산 요약'!$C$4:$C$7</c:f>
              <c:numCache>
                <c:formatCode>#,##0.00_);[Red]\(#,##0.00\)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Malgun Gothic Semilight" panose="020B0502040204020203" pitchFamily="50" charset="-127"/>
              </a:defRPr>
            </a:pPr>
            <a:endParaRPr lang="ko-KR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Malgun Gothic Semilight" panose="020B0502040204020203" pitchFamily="50" charset="-127"/>
              </a:defRPr>
            </a:pPr>
            <a:endParaRPr lang="ko-KR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4382C"/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Malgun Gothic Semilight" panose="020B0502040204020203" pitchFamily="50" charset="-127"/>
            </a:defRPr>
          </a:pPr>
          <a:endParaRPr lang="ko-KR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latin typeface="Malgun Gothic" panose="020B0503020000020004" pitchFamily="50" charset="-127"/>
          <a:ea typeface="Malgun Gothic" panose="020B0503020000020004" pitchFamily="50" charset="-127"/>
          <a:cs typeface="Malgun Gothic Semilight" panose="020B0502040204020203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99785</xdr:colOff>
      <xdr:row>8</xdr:row>
      <xdr:rowOff>36286</xdr:rowOff>
    </xdr:from>
    <xdr:to>
      <xdr:col>3</xdr:col>
      <xdr:colOff>809625</xdr:colOff>
      <xdr:row>9</xdr:row>
      <xdr:rowOff>21167</xdr:rowOff>
    </xdr:to>
    <xdr:graphicFrame macro="">
      <xdr:nvGraphicFramePr>
        <xdr:cNvPr id="6" name="예산 개요" descr="예상 및 실제 수입과 지출을 보여 주는 가로 막대형 개요 차트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표2" displayName="표2" ref="A3:D7" totalsRowCount="1" headerRowDxfId="47" dataDxfId="38" totalsRowDxfId="52" headerRowBorderDxfId="53" totalsRowBorderDxfId="51">
  <autoFilter ref="A3:D6" xr:uid="{47B637C1-818B-4BED-881E-062FC4FD7398}"/>
  <tableColumns count="4">
    <tableColumn id="1" xr3:uid="{1F3E0BC5-EBB5-4EC3-A58F-4EC1C5D18EDD}" name="예산 영역" totalsRowLabel="잔액(수입 - 지출)" dataDxfId="42" totalsRowDxfId="46"/>
    <tableColumn id="2" xr3:uid="{97762248-6052-4C5E-B7CD-C84E3157FFDA}" name="예상" totalsRowFunction="custom" dataDxfId="41" totalsRowDxfId="45">
      <totalsRowFormula>B4-B5-B6</totalsRowFormula>
    </tableColumn>
    <tableColumn id="3" xr3:uid="{4B6AA04A-DDC8-43A6-A51B-A82E80AD793F}" name="실제" totalsRowFunction="custom" dataDxfId="40" totalsRowDxfId="44">
      <totalsRowFormula>C4-C5-C6</totalsRowFormula>
    </tableColumn>
    <tableColumn id="4" xr3:uid="{421FA974-B591-456B-8462-4F763A15D3C5}" name="차액" totalsRowFunction="sum" dataDxfId="39" totalsRowDxfId="43"/>
  </tableColumns>
  <tableStyleInfo name="월별 예산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수입" displayName="수입" ref="A3:D7" totalsRowCount="1" headerRowDxfId="37" dataDxfId="35" totalsRowDxfId="36">
  <autoFilter ref="A3:D6" xr:uid="{00000000-0009-0000-0100-000003000000}"/>
  <tableColumns count="4">
    <tableColumn id="1" xr3:uid="{00000000-0010-0000-0200-000001000000}" name="수입" totalsRowLabel="수입 합계" dataDxfId="34" totalsRowDxfId="33"/>
    <tableColumn id="2" xr3:uid="{00000000-0010-0000-0200-000002000000}" name="예상" totalsRowFunction="sum" dataDxfId="32" totalsRowDxfId="31"/>
    <tableColumn id="3" xr3:uid="{00000000-0010-0000-0200-000003000000}" name="실제" totalsRowFunction="sum" dataDxfId="30" totalsRowDxfId="29"/>
    <tableColumn id="4" xr3:uid="{00000000-0010-0000-0200-000004000000}" name="차액" totalsRowFunction="sum" dataDxfId="28" totalsRowDxfId="27">
      <calculatedColumnFormula>수입[[#This Row],[실제]]-수입[[#This Row],[예상]]</calculatedColumnFormula>
    </tableColumn>
  </tableColumns>
  <tableStyleInfo name="월별 예산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인건비" displayName="인건비" ref="A3:D7" totalsRowCount="1" headerRowDxfId="26" dataDxfId="18" totalsRowDxfId="50">
  <autoFilter ref="A3:D6" xr:uid="{00000000-0009-0000-0100-000007000000}"/>
  <tableColumns count="4">
    <tableColumn id="1" xr3:uid="{00000000-0010-0000-0300-000001000000}" name="경비" totalsRowLabel="총 인건비" dataDxfId="22" totalsRowDxfId="49"/>
    <tableColumn id="2" xr3:uid="{00000000-0010-0000-0300-000002000000}" name="예상" totalsRowFunction="sum" dataDxfId="21" totalsRowDxfId="25"/>
    <tableColumn id="3" xr3:uid="{00000000-0010-0000-0300-000003000000}" name="실제" totalsRowFunction="sum" dataDxfId="20" totalsRowDxfId="24"/>
    <tableColumn id="5" xr3:uid="{00000000-0010-0000-0300-000005000000}" name="차액" totalsRowFunction="sum" dataDxfId="19" totalsRowDxfId="23">
      <calculatedColumnFormula>인건비[[#This Row],[예상]]-인건비[[#This Row],[실제]]</calculatedColumnFormula>
    </tableColumn>
  </tableColumns>
  <tableStyleInfo name="월별 예산" showFirstColumn="0" showLastColumn="0" showRowStripes="1" showColumnStripes="0"/>
  <extLst>
    <ext xmlns:x14="http://schemas.microsoft.com/office/spreadsheetml/2009/9/main" uri="{504A1905-F514-4f6f-8877-14C23A59335A}">
      <x14:table altTextSummary="이 표에 인건비, 예상 및 실제 값을 입력합니다. 차액은 자동으로 계산됩니다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운영_비용" displayName="운영_비용" ref="A3:D24" totalsRowCount="1" headerRowDxfId="17" dataDxfId="8" totalsRowDxfId="48">
  <autoFilter ref="A3:D23" xr:uid="{00000000-0009-0000-0100-000009000000}"/>
  <sortState xmlns:xlrd2="http://schemas.microsoft.com/office/spreadsheetml/2017/richdata2" ref="A11:D31">
    <sortCondition ref="A15:A36"/>
  </sortState>
  <tableColumns count="4">
    <tableColumn id="1" xr3:uid="{00000000-0010-0000-0400-000001000000}" name="경비" totalsRowLabel="총 운영 비용" dataDxfId="12" totalsRowDxfId="16"/>
    <tableColumn id="2" xr3:uid="{00000000-0010-0000-0400-000002000000}" name="예상" totalsRowFunction="sum" dataDxfId="11" totalsRowDxfId="15"/>
    <tableColumn id="3" xr3:uid="{00000000-0010-0000-0400-000003000000}" name="실제" totalsRowFunction="sum" dataDxfId="10" totalsRowDxfId="14"/>
    <tableColumn id="4" xr3:uid="{00000000-0010-0000-0400-000004000000}" name="차액" totalsRowFunction="sum" dataDxfId="9" totalsRowDxfId="13">
      <calculatedColumnFormula>운영_비용[[#This Row],[예상]]-운영_비용[[#This Row],[실제]]</calculatedColumnFormula>
    </tableColumn>
  </tableColumns>
  <tableStyleInfo name="월별 예산" showFirstColumn="0" showLastColumn="0" showRowStripes="1" showColumnStripes="0"/>
  <extLst>
    <ext xmlns:x14="http://schemas.microsoft.com/office/spreadsheetml/2009/9/main" uri="{504A1905-F514-4f6f-8877-14C23A59335A}">
      <x14:table altTextSummary="이 표에 운영 비용, 예상 및 실제 값을 입력합니다. 차액은 자동으로 계산됩니다."/>
    </ext>
  </extLst>
</table>
</file>

<file path=xl/theme/theme1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T43"/>
  <sheetViews>
    <sheetView showGridLines="0" tabSelected="1" zoomScaleNormal="100" workbookViewId="0"/>
  </sheetViews>
  <sheetFormatPr defaultColWidth="8.75" defaultRowHeight="16.5" customHeight="1"/>
  <cols>
    <col min="1" max="1" width="30.5" customWidth="1"/>
    <col min="2" max="4" width="16.5" customWidth="1"/>
    <col min="5" max="6" width="3.875" customWidth="1"/>
    <col min="18" max="18" width="5.75" customWidth="1"/>
    <col min="19" max="19" width="4.25" customWidth="1"/>
  </cols>
  <sheetData>
    <row r="1" spans="1:19" ht="24" customHeight="1">
      <c r="A1" s="9" t="s">
        <v>0</v>
      </c>
      <c r="B1" s="10"/>
      <c r="C1" s="11"/>
      <c r="D1" s="31" t="s">
        <v>9</v>
      </c>
      <c r="E1" s="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49.9" customHeight="1">
      <c r="A2" s="12" t="s">
        <v>1</v>
      </c>
      <c r="B2" s="13"/>
      <c r="C2" s="13"/>
      <c r="D2" s="13"/>
      <c r="E2" s="5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</row>
    <row r="3" spans="1:19" s="2" customFormat="1" ht="40.15" customHeight="1">
      <c r="A3" s="32" t="s">
        <v>2</v>
      </c>
      <c r="B3" s="33" t="s">
        <v>7</v>
      </c>
      <c r="C3" s="33" t="s">
        <v>8</v>
      </c>
      <c r="D3" s="33" t="s">
        <v>10</v>
      </c>
      <c r="S3" s="3"/>
    </row>
    <row r="4" spans="1:19" ht="40.15" customHeight="1">
      <c r="A4" s="35" t="s">
        <v>3</v>
      </c>
      <c r="B4" s="36">
        <f>수입[[#Totals],[예상]]</f>
        <v>63300</v>
      </c>
      <c r="C4" s="36">
        <f>수입[[#Totals],[실제]]</f>
        <v>57450</v>
      </c>
      <c r="D4" s="37">
        <f>IF('예산 요약'!$A4="수입",'예산 요약'!$C4-'예산 요약'!$B4,'예산 요약'!$B4-'예산 요약'!$C4)</f>
        <v>-5850</v>
      </c>
      <c r="S4" s="1"/>
    </row>
    <row r="5" spans="1:19" ht="40.15" customHeight="1">
      <c r="A5" s="38" t="s">
        <v>4</v>
      </c>
      <c r="B5" s="39">
        <f>인건비[[#Totals],[예상]]</f>
        <v>18500</v>
      </c>
      <c r="C5" s="39">
        <f>인건비[[#Totals],[실제]]</f>
        <v>14100</v>
      </c>
      <c r="D5" s="40">
        <f>IF('예산 요약'!$A5="수입",'예산 요약'!$C5-'예산 요약'!$B5,'예산 요약'!$B5-'예산 요약'!$C5)</f>
        <v>4400</v>
      </c>
      <c r="S5" s="1"/>
    </row>
    <row r="6" spans="1:19" ht="40.15" customHeight="1">
      <c r="A6" s="38" t="s">
        <v>5</v>
      </c>
      <c r="B6" s="39">
        <f>운영_비용[[#Totals],[예상]]</f>
        <v>36000</v>
      </c>
      <c r="C6" s="39">
        <f>운영_비용[[#Totals],[실제]]</f>
        <v>35530</v>
      </c>
      <c r="D6" s="40">
        <f>IF('예산 요약'!$A6="수입",'예산 요약'!$C6-'예산 요약'!$B6,'예산 요약'!$B6-'예산 요약'!$C6)</f>
        <v>470</v>
      </c>
      <c r="S6" s="1"/>
    </row>
    <row r="7" spans="1:19" ht="40.15" customHeight="1">
      <c r="A7" s="15" t="s">
        <v>6</v>
      </c>
      <c r="B7" s="14">
        <f>B4-B5-B6</f>
        <v>8800</v>
      </c>
      <c r="C7" s="14">
        <f>C4-C5-C6</f>
        <v>7820</v>
      </c>
      <c r="D7" s="34">
        <f>SUBTOTAL(109,표2[차액])</f>
        <v>-980</v>
      </c>
      <c r="S7" s="1"/>
    </row>
    <row r="8" spans="1:19" ht="24.4" customHeight="1">
      <c r="A8" s="7"/>
      <c r="B8" s="6"/>
      <c r="C8" s="6"/>
      <c r="D8" s="6"/>
      <c r="S8" s="1"/>
    </row>
    <row r="9" spans="1:19" ht="409.6" customHeight="1">
      <c r="S9" s="1"/>
    </row>
    <row r="10" spans="1:19" ht="24" customHeight="1">
      <c r="S10" s="1"/>
    </row>
    <row r="11" spans="1:19" ht="30" customHeight="1">
      <c r="S11" s="1"/>
    </row>
    <row r="12" spans="1:19" ht="28.9" customHeight="1">
      <c r="S12" s="1"/>
    </row>
    <row r="13" spans="1:19" ht="28.9" customHeight="1">
      <c r="S13" s="1"/>
    </row>
    <row r="14" spans="1:19" ht="28.9" customHeight="1">
      <c r="S14" s="1"/>
    </row>
    <row r="15" spans="1:19" ht="28.9" customHeight="1">
      <c r="S15" s="1"/>
    </row>
    <row r="16" spans="1:19" ht="28.9" customHeight="1">
      <c r="S16" s="1"/>
    </row>
    <row r="17" spans="6:20" ht="28.9" customHeight="1">
      <c r="F17" s="5"/>
      <c r="G17" s="5"/>
      <c r="H17" s="5"/>
      <c r="I17" s="5"/>
      <c r="J17" s="1"/>
    </row>
    <row r="18" spans="6:20" ht="29.1" customHeight="1">
      <c r="P18" s="16"/>
      <c r="Q18" s="16"/>
    </row>
    <row r="19" spans="6:20" ht="16.5" customHeight="1">
      <c r="P19" s="16"/>
      <c r="Q19" s="16"/>
    </row>
    <row r="20" spans="6:20" ht="16.5" customHeight="1">
      <c r="P20" s="16"/>
      <c r="Q20" s="16"/>
    </row>
    <row r="21" spans="6:20" ht="16.5" customHeight="1">
      <c r="P21" s="16"/>
      <c r="Q21" s="16"/>
    </row>
    <row r="22" spans="6:20" ht="16.5" customHeight="1">
      <c r="P22" s="16"/>
      <c r="Q22" s="16"/>
    </row>
    <row r="23" spans="6:20" ht="16.5" customHeight="1">
      <c r="P23" s="16"/>
      <c r="Q23" s="16"/>
    </row>
    <row r="24" spans="6:20" ht="16.5" customHeight="1">
      <c r="P24" s="16"/>
      <c r="Q24" s="16"/>
    </row>
    <row r="25" spans="6:20" ht="16.5" customHeight="1">
      <c r="P25" s="16"/>
      <c r="Q25" s="16"/>
    </row>
    <row r="26" spans="6:20" ht="16.5" customHeight="1">
      <c r="P26" s="16"/>
      <c r="Q26" s="16"/>
    </row>
    <row r="27" spans="6:20" ht="16.5" customHeight="1">
      <c r="P27" s="16"/>
      <c r="Q27" s="16"/>
      <c r="R27" s="4"/>
      <c r="S27" s="4"/>
      <c r="T27" s="4"/>
    </row>
    <row r="28" spans="6:20" ht="16.5" customHeight="1">
      <c r="P28" s="16"/>
      <c r="Q28" s="16"/>
    </row>
    <row r="29" spans="6:20" ht="16.5" customHeight="1">
      <c r="P29" s="16"/>
      <c r="Q29" s="16"/>
    </row>
    <row r="30" spans="6:20" ht="16.5" customHeight="1">
      <c r="P30" s="16"/>
      <c r="Q30" s="16"/>
    </row>
    <row r="31" spans="6:20" ht="16.5" customHeight="1">
      <c r="P31" s="16"/>
      <c r="Q31" s="16"/>
    </row>
    <row r="32" spans="6:20" ht="16.5" customHeight="1">
      <c r="P32" s="16"/>
      <c r="Q32" s="16"/>
    </row>
    <row r="33" spans="16:17" ht="16.5" customHeight="1">
      <c r="P33" s="16"/>
      <c r="Q33" s="16"/>
    </row>
    <row r="34" spans="16:17" ht="16.5" customHeight="1">
      <c r="P34" s="16"/>
      <c r="Q34" s="16"/>
    </row>
    <row r="35" spans="16:17" ht="16.5" customHeight="1">
      <c r="P35" s="16"/>
      <c r="Q35" s="16"/>
    </row>
    <row r="36" spans="16:17" ht="16.5" customHeight="1">
      <c r="P36" s="16"/>
      <c r="Q36" s="16"/>
    </row>
    <row r="37" spans="16:17" ht="16.5" customHeight="1">
      <c r="P37" s="16"/>
      <c r="Q37" s="16"/>
    </row>
    <row r="38" spans="16:17" ht="16.5" customHeight="1">
      <c r="P38" s="16"/>
      <c r="Q38" s="16"/>
    </row>
    <row r="39" spans="16:17" ht="16.5" customHeight="1">
      <c r="P39" s="16"/>
      <c r="Q39" s="16"/>
    </row>
    <row r="40" spans="16:17" ht="16.5" customHeight="1">
      <c r="P40" s="16"/>
      <c r="Q40" s="16"/>
    </row>
    <row r="41" spans="16:17" ht="16.5" customHeight="1">
      <c r="P41" s="16"/>
      <c r="Q41" s="16"/>
    </row>
    <row r="42" spans="16:17" ht="16.5" customHeight="1">
      <c r="P42" s="16"/>
      <c r="Q42" s="16"/>
    </row>
    <row r="43" spans="16:17" ht="16.5" customHeight="1">
      <c r="P43" s="16"/>
      <c r="Q43" s="16"/>
    </row>
  </sheetData>
  <sheetProtection insertColumns="0" insertRows="0" deleteColumns="0" deleteRows="0" selectLockedCells="1" autoFilter="0"/>
  <mergeCells count="1">
    <mergeCell ref="F1:R2"/>
  </mergeCells>
  <phoneticPr fontId="29" type="noConversion"/>
  <conditionalFormatting sqref="B4:D5 B8:D57">
    <cfRule type="cellIs" dxfId="7" priority="7" operator="lessThan">
      <formula>0</formula>
    </cfRule>
  </conditionalFormatting>
  <conditionalFormatting sqref="H18:J43 N18:P43">
    <cfRule type="cellIs" dxfId="6" priority="5" operator="lessThan">
      <formula>0</formula>
    </cfRule>
  </conditionalFormatting>
  <conditionalFormatting sqref="B6:D6">
    <cfRule type="cellIs" dxfId="5" priority="4" operator="lessThan">
      <formula>0</formula>
    </cfRule>
  </conditionalFormatting>
  <conditionalFormatting sqref="B7">
    <cfRule type="cellIs" dxfId="4" priority="2" operator="lessThan">
      <formula>0</formula>
    </cfRule>
  </conditionalFormatting>
  <conditionalFormatting sqref="C7">
    <cfRule type="cellIs" dxfId="3" priority="1" operator="lessThan">
      <formula>0</formula>
    </cfRule>
  </conditionalFormatting>
  <dataValidations count="9">
    <dataValidation allowBlank="1" showInputMessage="1" showErrorMessage="1" prompt="이 셀에 회사 이름을 입력합니다" sqref="A1 L25" xr:uid="{00000000-0002-0000-0000-000001000000}"/>
    <dataValidation allowBlank="1" showInputMessage="1" showErrorMessage="1" prompt="이 셀에 날짜를 입력합니다. 셀 B9에는 예산 개요 차트가 표시됩니다." sqref="O26:P26" xr:uid="{00000000-0002-0000-0000-000002000000}"/>
    <dataValidation allowBlank="1" showInputMessage="1" showErrorMessage="1" prompt="예상 및 실제 수입과 지출의 예산 합계는 다른 워크시트에 입력한 금액에서 자동으로 계산됩니다. 잔액 및 차액은 자동으로 조정됩니다." sqref="A3" xr:uid="{00000000-0002-0000-0000-000003000000}"/>
    <dataValidation allowBlank="1" showInputMessage="1" showErrorMessage="1" prompt="이 머리글 아래의 열에 예상 합계가 자동으로 계산됩니다." sqref="B3" xr:uid="{00000000-0002-0000-0000-000004000000}"/>
    <dataValidation allowBlank="1" showInputMessage="1" showErrorMessage="1" prompt="이 머리글 아래의 열에 실제 합계가 자동으로 계산됩니다." sqref="C3" xr:uid="{00000000-0002-0000-0000-000005000000}"/>
    <dataValidation allowBlank="1" showInputMessage="1" showErrorMessage="1" prompt="이 머리글 아래의 열에 예상 및 실제 합계의 차액이 자동으로 계산됩니다." sqref="D3" xr:uid="{00000000-0002-0000-0000-000006000000}"/>
    <dataValidation allowBlank="1" showInputMessage="1" showErrorMessage="1" prompt="이 워크시트의 제목은 이 셀에 있습니다. 오른쪽의 셀에 날짜를 입력합니다. 셀 B4에서 시작하는 합계 표에 예산 합계가 자동으로 계산됩니다." sqref="L26:N29 O27:T27" xr:uid="{00000000-0002-0000-0000-00000C000000}"/>
    <dataValidation allowBlank="1" showInputMessage="1" showErrorMessage="1" prompt="이 셀에 날짜를 입력합니다." sqref="D1" xr:uid="{E30B488B-9392-4105-8398-E51CD7069B29}"/>
    <dataValidation allowBlank="1" showInputMessage="1" showErrorMessage="1" prompt="이 셀에는 이 워크시트의 제목이 표시됩니다. D1 셀에 날짜를 입력합니다. " sqref="A2" xr:uid="{A8CBD9E7-5EAE-4F31-8986-D09D58E8D8DA}"/>
  </dataValidations>
  <printOptions horizontalCentered="1"/>
  <pageMargins left="0.25" right="0.25" top="0.25" bottom="0.25" header="0" footer="0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Q126"/>
  <sheetViews>
    <sheetView showGridLines="0" zoomScaleNormal="100" workbookViewId="0"/>
  </sheetViews>
  <sheetFormatPr defaultColWidth="8.75" defaultRowHeight="30" customHeight="1"/>
  <cols>
    <col min="1" max="1" width="30.5" customWidth="1"/>
    <col min="2" max="4" width="16.5" customWidth="1"/>
    <col min="5" max="5" width="3.875" style="5" customWidth="1"/>
    <col min="6" max="6" width="3.875" customWidth="1"/>
  </cols>
  <sheetData>
    <row r="1" spans="1:17" ht="24" customHeight="1">
      <c r="A1" s="9" t="s">
        <v>0</v>
      </c>
      <c r="B1" s="9"/>
      <c r="C1" s="11"/>
      <c r="D1" s="31" t="s">
        <v>9</v>
      </c>
      <c r="E1" s="17"/>
      <c r="F1" s="18"/>
      <c r="G1" s="18"/>
    </row>
    <row r="2" spans="1:17" ht="49.9" customHeight="1">
      <c r="A2" s="12" t="s">
        <v>3</v>
      </c>
      <c r="B2" s="13"/>
      <c r="C2" s="13"/>
      <c r="D2" s="19"/>
      <c r="E2" s="20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2" customFormat="1" ht="40.15" customHeight="1">
      <c r="A3" s="43" t="s">
        <v>3</v>
      </c>
      <c r="B3" s="44" t="s">
        <v>7</v>
      </c>
      <c r="C3" s="44" t="s">
        <v>8</v>
      </c>
      <c r="D3" s="44" t="s">
        <v>10</v>
      </c>
      <c r="E3" s="41"/>
      <c r="F3" s="18"/>
      <c r="G3" s="18"/>
      <c r="H3"/>
      <c r="I3"/>
      <c r="J3"/>
      <c r="K3"/>
      <c r="L3"/>
      <c r="M3"/>
      <c r="N3"/>
      <c r="O3"/>
      <c r="P3"/>
      <c r="Q3"/>
    </row>
    <row r="4" spans="1:17" ht="40.15" customHeight="1">
      <c r="A4" s="48" t="s">
        <v>11</v>
      </c>
      <c r="B4" s="49">
        <v>60000</v>
      </c>
      <c r="C4" s="49">
        <v>54000</v>
      </c>
      <c r="D4" s="49">
        <f>수입[[#This Row],[실제]]-수입[[#This Row],[예상]]</f>
        <v>-6000</v>
      </c>
      <c r="E4" s="41"/>
      <c r="F4" s="18"/>
      <c r="G4" s="18"/>
    </row>
    <row r="5" spans="1:17" ht="40.15" customHeight="1">
      <c r="A5" s="50" t="s">
        <v>12</v>
      </c>
      <c r="B5" s="51">
        <v>3000</v>
      </c>
      <c r="C5" s="51">
        <v>3000</v>
      </c>
      <c r="D5" s="51">
        <f>수입[[#This Row],[실제]]-수입[[#This Row],[예상]]</f>
        <v>0</v>
      </c>
      <c r="E5" s="42"/>
      <c r="F5" s="18"/>
      <c r="G5" s="18"/>
    </row>
    <row r="6" spans="1:17" ht="40.15" customHeight="1">
      <c r="A6" s="52" t="s">
        <v>13</v>
      </c>
      <c r="B6" s="51">
        <v>300</v>
      </c>
      <c r="C6" s="51">
        <v>450</v>
      </c>
      <c r="D6" s="51">
        <f>수입[[#This Row],[실제]]-수입[[#This Row],[예상]]</f>
        <v>150</v>
      </c>
      <c r="F6" s="18"/>
      <c r="G6" s="18"/>
    </row>
    <row r="7" spans="1:17" ht="40.15" customHeight="1">
      <c r="A7" s="45" t="s">
        <v>14</v>
      </c>
      <c r="B7" s="46">
        <f>SUBTOTAL(109,수입[예상])</f>
        <v>63300</v>
      </c>
      <c r="C7" s="46">
        <f>SUBTOTAL(109,수입[실제])</f>
        <v>57450</v>
      </c>
      <c r="D7" s="47">
        <f>SUBTOTAL(109,수입[차액])</f>
        <v>-5850</v>
      </c>
      <c r="F7" s="18"/>
      <c r="G7" s="18"/>
    </row>
    <row r="8" spans="1:17" ht="30" customHeight="1">
      <c r="F8" s="22"/>
      <c r="G8" s="22"/>
    </row>
    <row r="9" spans="1:17" ht="30" customHeight="1">
      <c r="F9" s="22"/>
      <c r="G9" s="22"/>
    </row>
    <row r="10" spans="1:17" ht="30" customHeight="1">
      <c r="F10" s="22"/>
      <c r="G10" s="22"/>
    </row>
    <row r="11" spans="1:17" ht="30" customHeight="1">
      <c r="F11" s="22"/>
      <c r="G11" s="22"/>
    </row>
    <row r="12" spans="1:17" ht="30" customHeight="1">
      <c r="F12" s="22"/>
      <c r="G12" s="22"/>
    </row>
    <row r="13" spans="1:17" ht="30" customHeight="1">
      <c r="F13" s="22"/>
      <c r="G13" s="22"/>
    </row>
    <row r="14" spans="1:17" ht="30" customHeight="1">
      <c r="F14" s="22"/>
      <c r="G14" s="22"/>
    </row>
    <row r="15" spans="1:17" ht="30" customHeight="1">
      <c r="F15" s="22"/>
      <c r="G15" s="22"/>
    </row>
    <row r="16" spans="1:17" ht="30" customHeight="1">
      <c r="F16" s="22"/>
      <c r="G16" s="22"/>
    </row>
    <row r="17" spans="6:7" ht="30" customHeight="1">
      <c r="F17" s="22"/>
      <c r="G17" s="22"/>
    </row>
    <row r="18" spans="6:7" ht="30" customHeight="1">
      <c r="F18" s="22"/>
      <c r="G18" s="22"/>
    </row>
    <row r="19" spans="6:7" ht="30" customHeight="1">
      <c r="F19" s="22"/>
      <c r="G19" s="22"/>
    </row>
    <row r="20" spans="6:7" ht="30" customHeight="1">
      <c r="F20" s="22"/>
      <c r="G20" s="22"/>
    </row>
    <row r="21" spans="6:7" ht="30" customHeight="1">
      <c r="F21" s="22"/>
      <c r="G21" s="22"/>
    </row>
    <row r="22" spans="6:7" ht="30" customHeight="1">
      <c r="F22" s="22"/>
      <c r="G22" s="22"/>
    </row>
    <row r="23" spans="6:7" ht="30" customHeight="1">
      <c r="F23" s="22"/>
      <c r="G23" s="22"/>
    </row>
    <row r="24" spans="6:7" ht="30" customHeight="1">
      <c r="F24" s="22"/>
      <c r="G24" s="22"/>
    </row>
    <row r="25" spans="6:7" ht="30" customHeight="1">
      <c r="F25" s="22"/>
      <c r="G25" s="22"/>
    </row>
    <row r="26" spans="6:7" ht="30" customHeight="1">
      <c r="F26" s="22"/>
      <c r="G26" s="22"/>
    </row>
    <row r="27" spans="6:7" ht="30" customHeight="1">
      <c r="F27" s="22"/>
      <c r="G27" s="22"/>
    </row>
    <row r="28" spans="6:7" ht="30" customHeight="1">
      <c r="F28" s="22"/>
      <c r="G28" s="22"/>
    </row>
    <row r="29" spans="6:7" ht="30" customHeight="1">
      <c r="F29" s="22"/>
      <c r="G29" s="22"/>
    </row>
    <row r="30" spans="6:7" ht="30" customHeight="1">
      <c r="F30" s="22"/>
      <c r="G30" s="22"/>
    </row>
    <row r="31" spans="6:7" ht="30" customHeight="1">
      <c r="F31" s="22"/>
      <c r="G31" s="22"/>
    </row>
    <row r="32" spans="6:7" ht="30" customHeight="1">
      <c r="F32" s="22"/>
      <c r="G32" s="22"/>
    </row>
    <row r="33" spans="6:7" ht="30" customHeight="1">
      <c r="F33" s="22"/>
      <c r="G33" s="22"/>
    </row>
    <row r="34" spans="6:7" ht="30" customHeight="1">
      <c r="F34" s="22"/>
      <c r="G34" s="22"/>
    </row>
    <row r="35" spans="6:7" ht="30" customHeight="1">
      <c r="F35" s="22"/>
      <c r="G35" s="22"/>
    </row>
    <row r="36" spans="6:7" ht="30" customHeight="1">
      <c r="F36" s="22"/>
      <c r="G36" s="22"/>
    </row>
    <row r="37" spans="6:7" ht="30" customHeight="1">
      <c r="F37" s="22"/>
      <c r="G37" s="22"/>
    </row>
    <row r="38" spans="6:7" ht="30" customHeight="1">
      <c r="F38" s="22"/>
      <c r="G38" s="22"/>
    </row>
    <row r="39" spans="6:7" ht="30" customHeight="1">
      <c r="F39" s="22"/>
      <c r="G39" s="22"/>
    </row>
    <row r="40" spans="6:7" ht="30" customHeight="1">
      <c r="F40" s="22"/>
      <c r="G40" s="22"/>
    </row>
    <row r="41" spans="6:7" ht="30" customHeight="1">
      <c r="F41" s="22"/>
      <c r="G41" s="22"/>
    </row>
    <row r="42" spans="6:7" ht="30" customHeight="1">
      <c r="F42" s="22"/>
      <c r="G42" s="22"/>
    </row>
    <row r="43" spans="6:7" ht="30" customHeight="1">
      <c r="F43" s="22"/>
      <c r="G43" s="22"/>
    </row>
    <row r="44" spans="6:7" ht="30" customHeight="1">
      <c r="F44" s="22"/>
      <c r="G44" s="22"/>
    </row>
    <row r="45" spans="6:7" ht="30" customHeight="1">
      <c r="F45" s="22"/>
      <c r="G45" s="22"/>
    </row>
    <row r="46" spans="6:7" ht="30" customHeight="1">
      <c r="F46" s="22"/>
      <c r="G46" s="22"/>
    </row>
    <row r="47" spans="6:7" ht="30" customHeight="1">
      <c r="F47" s="22"/>
      <c r="G47" s="22"/>
    </row>
    <row r="48" spans="6:7" ht="30" customHeight="1">
      <c r="F48" s="22"/>
      <c r="G48" s="22"/>
    </row>
    <row r="49" spans="6:7" ht="30" customHeight="1">
      <c r="F49" s="22"/>
      <c r="G49" s="22"/>
    </row>
    <row r="50" spans="6:7" ht="30" customHeight="1">
      <c r="F50" s="22"/>
      <c r="G50" s="22"/>
    </row>
    <row r="51" spans="6:7" ht="30" customHeight="1">
      <c r="F51" s="22"/>
      <c r="G51" s="22"/>
    </row>
    <row r="52" spans="6:7" ht="30" customHeight="1">
      <c r="F52" s="22"/>
      <c r="G52" s="22"/>
    </row>
    <row r="53" spans="6:7" ht="30" customHeight="1">
      <c r="F53" s="22"/>
      <c r="G53" s="22"/>
    </row>
    <row r="54" spans="6:7" ht="30" customHeight="1">
      <c r="F54" s="22"/>
      <c r="G54" s="22"/>
    </row>
    <row r="55" spans="6:7" ht="30" customHeight="1">
      <c r="F55" s="22"/>
      <c r="G55" s="22"/>
    </row>
    <row r="56" spans="6:7" ht="30" customHeight="1">
      <c r="F56" s="22"/>
      <c r="G56" s="22"/>
    </row>
    <row r="57" spans="6:7" ht="30" customHeight="1">
      <c r="F57" s="22"/>
      <c r="G57" s="22"/>
    </row>
    <row r="58" spans="6:7" ht="30" customHeight="1">
      <c r="F58" s="22"/>
      <c r="G58" s="22"/>
    </row>
    <row r="59" spans="6:7" ht="30" customHeight="1">
      <c r="F59" s="22"/>
      <c r="G59" s="22"/>
    </row>
    <row r="60" spans="6:7" ht="30" customHeight="1">
      <c r="F60" s="22"/>
      <c r="G60" s="22"/>
    </row>
    <row r="61" spans="6:7" ht="30" customHeight="1">
      <c r="F61" s="22"/>
      <c r="G61" s="22"/>
    </row>
    <row r="62" spans="6:7" ht="30" customHeight="1">
      <c r="F62" s="22"/>
      <c r="G62" s="22"/>
    </row>
    <row r="63" spans="6:7" ht="30" customHeight="1">
      <c r="F63" s="22"/>
      <c r="G63" s="22"/>
    </row>
    <row r="64" spans="6:7" ht="30" customHeight="1">
      <c r="F64" s="22"/>
      <c r="G64" s="22"/>
    </row>
    <row r="65" spans="6:7" ht="30" customHeight="1">
      <c r="F65" s="22"/>
      <c r="G65" s="22"/>
    </row>
    <row r="66" spans="6:7" ht="30" customHeight="1">
      <c r="F66" s="22"/>
      <c r="G66" s="22"/>
    </row>
    <row r="67" spans="6:7" ht="30" customHeight="1">
      <c r="F67" s="22"/>
      <c r="G67" s="22"/>
    </row>
    <row r="68" spans="6:7" ht="30" customHeight="1">
      <c r="F68" s="22"/>
      <c r="G68" s="22"/>
    </row>
    <row r="69" spans="6:7" ht="30" customHeight="1">
      <c r="F69" s="22"/>
      <c r="G69" s="22"/>
    </row>
    <row r="70" spans="6:7" ht="30" customHeight="1">
      <c r="F70" s="22"/>
      <c r="G70" s="22"/>
    </row>
    <row r="71" spans="6:7" ht="30" customHeight="1">
      <c r="F71" s="22"/>
      <c r="G71" s="22"/>
    </row>
    <row r="72" spans="6:7" ht="30" customHeight="1">
      <c r="F72" s="22"/>
      <c r="G72" s="22"/>
    </row>
    <row r="73" spans="6:7" ht="30" customHeight="1">
      <c r="F73" s="22"/>
      <c r="G73" s="22"/>
    </row>
    <row r="74" spans="6:7" ht="30" customHeight="1">
      <c r="F74" s="22"/>
      <c r="G74" s="22"/>
    </row>
    <row r="75" spans="6:7" ht="30" customHeight="1">
      <c r="F75" s="22"/>
      <c r="G75" s="22"/>
    </row>
    <row r="76" spans="6:7" ht="30" customHeight="1">
      <c r="F76" s="22"/>
      <c r="G76" s="22"/>
    </row>
    <row r="77" spans="6:7" ht="30" customHeight="1">
      <c r="F77" s="22"/>
      <c r="G77" s="22"/>
    </row>
    <row r="78" spans="6:7" ht="30" customHeight="1">
      <c r="F78" s="22"/>
      <c r="G78" s="22"/>
    </row>
    <row r="79" spans="6:7" ht="30" customHeight="1">
      <c r="F79" s="22"/>
      <c r="G79" s="22"/>
    </row>
    <row r="80" spans="6:7" ht="30" customHeight="1">
      <c r="F80" s="22"/>
      <c r="G80" s="22"/>
    </row>
    <row r="81" spans="6:7" ht="30" customHeight="1">
      <c r="F81" s="22"/>
      <c r="G81" s="22"/>
    </row>
    <row r="82" spans="6:7" ht="30" customHeight="1">
      <c r="F82" s="22"/>
      <c r="G82" s="22"/>
    </row>
    <row r="83" spans="6:7" ht="30" customHeight="1">
      <c r="F83" s="22"/>
      <c r="G83" s="22"/>
    </row>
    <row r="84" spans="6:7" ht="30" customHeight="1">
      <c r="F84" s="22"/>
      <c r="G84" s="22"/>
    </row>
    <row r="85" spans="6:7" ht="30" customHeight="1">
      <c r="F85" s="22"/>
      <c r="G85" s="22"/>
    </row>
    <row r="86" spans="6:7" ht="30" customHeight="1">
      <c r="F86" s="22"/>
      <c r="G86" s="22"/>
    </row>
    <row r="87" spans="6:7" ht="30" customHeight="1">
      <c r="F87" s="22"/>
      <c r="G87" s="22"/>
    </row>
    <row r="88" spans="6:7" ht="30" customHeight="1">
      <c r="F88" s="22"/>
      <c r="G88" s="22"/>
    </row>
    <row r="89" spans="6:7" ht="30" customHeight="1">
      <c r="F89" s="22"/>
      <c r="G89" s="22"/>
    </row>
    <row r="90" spans="6:7" ht="30" customHeight="1">
      <c r="F90" s="22"/>
      <c r="G90" s="22"/>
    </row>
    <row r="91" spans="6:7" ht="30" customHeight="1">
      <c r="F91" s="22"/>
      <c r="G91" s="22"/>
    </row>
    <row r="92" spans="6:7" ht="30" customHeight="1">
      <c r="F92" s="22"/>
      <c r="G92" s="22"/>
    </row>
    <row r="93" spans="6:7" ht="30" customHeight="1">
      <c r="F93" s="22"/>
      <c r="G93" s="22"/>
    </row>
    <row r="94" spans="6:7" ht="30" customHeight="1">
      <c r="F94" s="22"/>
      <c r="G94" s="22"/>
    </row>
    <row r="95" spans="6:7" ht="30" customHeight="1">
      <c r="F95" s="22"/>
      <c r="G95" s="22"/>
    </row>
    <row r="96" spans="6:7" ht="30" customHeight="1">
      <c r="F96" s="22"/>
      <c r="G96" s="22"/>
    </row>
    <row r="97" spans="6:7" ht="30" customHeight="1">
      <c r="F97" s="22"/>
      <c r="G97" s="22"/>
    </row>
    <row r="98" spans="6:7" ht="30" customHeight="1">
      <c r="F98" s="22"/>
      <c r="G98" s="22"/>
    </row>
    <row r="99" spans="6:7" ht="30" customHeight="1">
      <c r="F99" s="22"/>
      <c r="G99" s="22"/>
    </row>
    <row r="100" spans="6:7" ht="30" customHeight="1">
      <c r="F100" s="22"/>
      <c r="G100" s="22"/>
    </row>
    <row r="101" spans="6:7" ht="30" customHeight="1">
      <c r="F101" s="22"/>
      <c r="G101" s="22"/>
    </row>
    <row r="102" spans="6:7" ht="30" customHeight="1">
      <c r="F102" s="22"/>
      <c r="G102" s="22"/>
    </row>
    <row r="103" spans="6:7" ht="30" customHeight="1">
      <c r="F103" s="22"/>
      <c r="G103" s="22"/>
    </row>
    <row r="104" spans="6:7" ht="30" customHeight="1">
      <c r="F104" s="22"/>
      <c r="G104" s="22"/>
    </row>
    <row r="105" spans="6:7" ht="30" customHeight="1">
      <c r="F105" s="22"/>
      <c r="G105" s="22"/>
    </row>
    <row r="106" spans="6:7" ht="30" customHeight="1">
      <c r="F106" s="22"/>
      <c r="G106" s="22"/>
    </row>
    <row r="107" spans="6:7" ht="30" customHeight="1">
      <c r="F107" s="22"/>
      <c r="G107" s="22"/>
    </row>
    <row r="108" spans="6:7" ht="30" customHeight="1">
      <c r="F108" s="22"/>
      <c r="G108" s="22"/>
    </row>
    <row r="109" spans="6:7" ht="30" customHeight="1">
      <c r="F109" s="22"/>
      <c r="G109" s="22"/>
    </row>
    <row r="110" spans="6:7" ht="30" customHeight="1">
      <c r="F110" s="22"/>
      <c r="G110" s="22"/>
    </row>
    <row r="111" spans="6:7" ht="30" customHeight="1">
      <c r="F111" s="22"/>
      <c r="G111" s="22"/>
    </row>
    <row r="112" spans="6:7" ht="30" customHeight="1">
      <c r="F112" s="22"/>
      <c r="G112" s="22"/>
    </row>
    <row r="113" spans="6:7" ht="30" customHeight="1">
      <c r="F113" s="22"/>
      <c r="G113" s="22"/>
    </row>
    <row r="114" spans="6:7" ht="30" customHeight="1">
      <c r="F114" s="22"/>
      <c r="G114" s="22"/>
    </row>
    <row r="115" spans="6:7" ht="30" customHeight="1">
      <c r="F115" s="22"/>
      <c r="G115" s="22"/>
    </row>
    <row r="116" spans="6:7" ht="30" customHeight="1">
      <c r="F116" s="22"/>
      <c r="G116" s="22"/>
    </row>
    <row r="117" spans="6:7" ht="30" customHeight="1">
      <c r="F117" s="22"/>
      <c r="G117" s="22"/>
    </row>
    <row r="118" spans="6:7" ht="30" customHeight="1">
      <c r="F118" s="22"/>
      <c r="G118" s="22"/>
    </row>
    <row r="119" spans="6:7" ht="30" customHeight="1">
      <c r="F119" s="22"/>
      <c r="G119" s="22"/>
    </row>
    <row r="120" spans="6:7" ht="30" customHeight="1">
      <c r="F120" s="22"/>
      <c r="G120" s="22"/>
    </row>
    <row r="121" spans="6:7" ht="30" customHeight="1">
      <c r="F121" s="22"/>
      <c r="G121" s="22"/>
    </row>
    <row r="122" spans="6:7" ht="30" customHeight="1">
      <c r="F122" s="22"/>
      <c r="G122" s="22"/>
    </row>
    <row r="123" spans="6:7" ht="30" customHeight="1">
      <c r="F123" s="22"/>
      <c r="G123" s="22"/>
    </row>
    <row r="124" spans="6:7" ht="30" customHeight="1">
      <c r="F124" s="22"/>
      <c r="G124" s="22"/>
    </row>
    <row r="125" spans="6:7" ht="30" customHeight="1">
      <c r="F125" s="22"/>
      <c r="G125" s="22"/>
    </row>
    <row r="126" spans="6:7" ht="30" customHeight="1">
      <c r="F126" s="22"/>
      <c r="G126" s="22"/>
    </row>
  </sheetData>
  <sheetProtection insertColumns="0" insertRows="0" deleteColumns="0" deleteRows="0" selectLockedCells="1" autoFilter="0"/>
  <dataConsolidate/>
  <phoneticPr fontId="29" type="noConversion"/>
  <conditionalFormatting sqref="A4:D6">
    <cfRule type="cellIs" dxfId="2" priority="3" operator="lessThan">
      <formula>0</formula>
    </cfRule>
  </conditionalFormatting>
  <dataValidations count="9">
    <dataValidation allowBlank="1" showInputMessage="1" showErrorMessage="1" errorTitle="경고" error="이 셀은 자동으로 채워지며 덮어쓰면 안 됩니다. 이 셀을 덮어쓰면 이 워크시트의 계산이 중단됩니다." sqref="D4:D6" xr:uid="{00000000-0002-0000-0100-000001000000}"/>
    <dataValidation allowBlank="1" showInputMessage="1" showErrorMessage="1" prompt="이 열의 이 머리글 아래에 수익 세부 정보를 입력합니다. 특정 항목을 찾으려면 머리글 필터를 사용하세요." sqref="A3" xr:uid="{00000000-0002-0000-0100-000002000000}"/>
    <dataValidation allowBlank="1" showInputMessage="1" showErrorMessage="1" prompt="이 머리글 아래의 열에 예상 금액을 입력합니다." sqref="B3" xr:uid="{00000000-0002-0000-0100-000003000000}"/>
    <dataValidation allowBlank="1" showInputMessage="1" showErrorMessage="1" prompt="이 머리글 아래의 열에 실제 금액을 입력합니다." sqref="C3" xr:uid="{00000000-0002-0000-0100-000004000000}"/>
    <dataValidation allowBlank="1" showInputMessage="1" showErrorMessage="1" prompt="이 머리글 아래의 열에 예상 및 실제 금액의 차액이 자동으로 계산됩니다." sqref="D3" xr:uid="{00000000-0002-0000-0100-000005000000}"/>
    <dataValidation allowBlank="1" showInputMessage="1" showErrorMessage="1" prompt="이 셀에 회사 이름을 입력합니다" sqref="A1" xr:uid="{00000000-0002-0000-0100-000008000000}"/>
    <dataValidation allowBlank="1" showInputMessage="1" showErrorMessage="1" prompt="이 셀에 날짜를 입력합니다." sqref="D1" xr:uid="{9A03F494-017A-4E21-8D5E-DBDE186E011A}"/>
    <dataValidation type="custom" allowBlank="1" showInputMessage="1" showErrorMessage="1" errorTitle="경고" error="이 셀은 자동으로 채워지며 덮어쓰면 안 됩니다. 이 셀을 덮어쓰면 이 워크시트의 계산이 중단됩니다." sqref="E3:E4" xr:uid="{00000000-0002-0000-0100-000000000000}">
      <formula1>LEN(E3)=""</formula1>
    </dataValidation>
    <dataValidation allowBlank="1" showInputMessage="1" showErrorMessage="1" prompt="이 워크시트의 제목은 이 셀에 있습니다. D1 셀에 날짜를 입력합니다. 예산 합계가 합계 행에 자동 계산됩니다." sqref="A2" xr:uid="{F7400470-F5DA-4EA4-9E47-BDAB0E643C34}"/>
  </dataValidations>
  <printOptions horizontalCentered="1"/>
  <pageMargins left="0.25" right="0.25" top="0.25" bottom="0.25" header="0" footer="0"/>
  <pageSetup paperSize="9" scale="94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E3:E4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E18"/>
  <sheetViews>
    <sheetView showGridLines="0" zoomScaleNormal="100" workbookViewId="0"/>
  </sheetViews>
  <sheetFormatPr defaultColWidth="8.75" defaultRowHeight="30" customHeight="1"/>
  <cols>
    <col min="1" max="1" width="30.5" customWidth="1"/>
    <col min="2" max="4" width="16.5" customWidth="1"/>
    <col min="5" max="5" width="3.875" style="5" customWidth="1"/>
    <col min="6" max="6" width="3.875" customWidth="1"/>
    <col min="12" max="12" width="11.25" customWidth="1"/>
  </cols>
  <sheetData>
    <row r="1" spans="1:5" ht="24" customHeight="1">
      <c r="A1" s="23" t="s">
        <v>0</v>
      </c>
      <c r="B1" s="23"/>
      <c r="C1" s="24"/>
      <c r="D1" s="31" t="s">
        <v>9</v>
      </c>
      <c r="E1" s="17"/>
    </row>
    <row r="2" spans="1:5" ht="49.9" customHeight="1">
      <c r="A2" s="25" t="s">
        <v>4</v>
      </c>
      <c r="B2" s="25"/>
      <c r="C2" s="25"/>
      <c r="D2" s="8"/>
      <c r="E2" s="20"/>
    </row>
    <row r="3" spans="1:5" ht="40.15" customHeight="1">
      <c r="A3" s="43" t="s">
        <v>15</v>
      </c>
      <c r="B3" s="44" t="s">
        <v>7</v>
      </c>
      <c r="C3" s="44" t="s">
        <v>8</v>
      </c>
      <c r="D3" s="44" t="s">
        <v>10</v>
      </c>
      <c r="E3" s="53"/>
    </row>
    <row r="4" spans="1:5" ht="40.15" customHeight="1">
      <c r="A4" s="48" t="s">
        <v>16</v>
      </c>
      <c r="B4" s="49">
        <v>9500</v>
      </c>
      <c r="C4" s="49">
        <v>9600</v>
      </c>
      <c r="D4" s="49">
        <f>인건비[[#This Row],[예상]]-인건비[[#This Row],[실제]]</f>
        <v>-100</v>
      </c>
      <c r="E4" s="41"/>
    </row>
    <row r="5" spans="1:5" ht="40.15" customHeight="1">
      <c r="A5" s="50" t="s">
        <v>17</v>
      </c>
      <c r="B5" s="51">
        <v>4000</v>
      </c>
      <c r="C5" s="51">
        <v>0</v>
      </c>
      <c r="D5" s="51">
        <f>인건비[[#This Row],[예상]]-인건비[[#This Row],[실제]]</f>
        <v>4000</v>
      </c>
      <c r="E5" s="41"/>
    </row>
    <row r="6" spans="1:5" ht="40.15" customHeight="1">
      <c r="A6" s="50" t="s">
        <v>18</v>
      </c>
      <c r="B6" s="51">
        <v>5000</v>
      </c>
      <c r="C6" s="51">
        <v>4500</v>
      </c>
      <c r="D6" s="51">
        <f>인건비[[#This Row],[예상]]-인건비[[#This Row],[실제]]</f>
        <v>500</v>
      </c>
      <c r="E6" s="41"/>
    </row>
    <row r="7" spans="1:5" ht="40.15" customHeight="1">
      <c r="A7" s="26" t="s">
        <v>19</v>
      </c>
      <c r="B7" s="27">
        <f>SUBTOTAL(109,인건비[예상])</f>
        <v>18500</v>
      </c>
      <c r="C7" s="27">
        <f>SUBTOTAL(109,인건비[실제])</f>
        <v>14100</v>
      </c>
      <c r="D7" s="27">
        <f>SUBTOTAL(109,인건비[차액])</f>
        <v>4400</v>
      </c>
      <c r="E7" s="42"/>
    </row>
    <row r="18" spans="4:4" ht="30" customHeight="1">
      <c r="D18" t="s">
        <v>20</v>
      </c>
    </row>
  </sheetData>
  <sheetProtection insertColumns="0" insertRows="0" deleteColumns="0" deleteRows="0" selectLockedCells="1" autoFilter="0"/>
  <dataConsolidate/>
  <phoneticPr fontId="29" type="noConversion"/>
  <conditionalFormatting sqref="A4:D6">
    <cfRule type="cellIs" dxfId="1" priority="1" operator="lessThan">
      <formula>0</formula>
    </cfRule>
  </conditionalFormatting>
  <dataValidations count="9">
    <dataValidation allowBlank="1" showInputMessage="1" showErrorMessage="1" errorTitle="경고" error="이 셀은 자동으로 채워지며 덮어쓰면 안 됩니다. 이 셀을 덮어쓰면 이 워크시트의 계산이 중단됩니다." sqref="D4:D6" xr:uid="{00000000-0002-0000-0200-000000000000}"/>
    <dataValidation type="custom" allowBlank="1" showInputMessage="1" showErrorMessage="1" errorTitle="경고" error="이 셀은 자동으로 채워지며 덮어쓰면 안 됩니다. 이 셀을 덮어쓰면 이 워크시트의 계산이 중단됩니다." sqref="E4:E6" xr:uid="{00000000-0002-0000-0200-000001000000}">
      <formula1>LEN(E4)=""</formula1>
    </dataValidation>
    <dataValidation allowBlank="1" showInputMessage="1" showErrorMessage="1" prompt="이 열의 이 머리글 아래에 인건비를 입력합니다. 특정 항목을 찾으려면 머리글 필터를 사용하세요." sqref="A3" xr:uid="{00000000-0002-0000-0200-000002000000}"/>
    <dataValidation allowBlank="1" showInputMessage="1" showErrorMessage="1" prompt="이 머리글 아래의 열에 예상 금액을 입력합니다." sqref="B3" xr:uid="{00000000-0002-0000-0200-000003000000}"/>
    <dataValidation allowBlank="1" showInputMessage="1" showErrorMessage="1" prompt="이 머리글 아래의 열에 실제 금액을 입력합니다." sqref="C3" xr:uid="{00000000-0002-0000-0200-000004000000}"/>
    <dataValidation allowBlank="1" showInputMessage="1" showErrorMessage="1" prompt="이 머리글 아래의 열에 예상 및 실제 인건비의 차액이 자동으로 계산됩니다." sqref="D3" xr:uid="{00000000-0002-0000-0200-000005000000}"/>
    <dataValidation allowBlank="1" showInputMessage="1" showErrorMessage="1" prompt="이 셀에 회사 이름을 입력합니다" sqref="A1" xr:uid="{00000000-0002-0000-0200-000007000000}"/>
    <dataValidation allowBlank="1" showInputMessage="1" showErrorMessage="1" prompt="이 워크시트의 제목은 이 셀에 있습니다. D1 셀에 날짜를 입력합니다. 예산 합계가 합계 행에 자동 계산됩니다." sqref="A2 C2" xr:uid="{E37D6936-3DAC-4F30-884D-56D443DFA95D}"/>
    <dataValidation allowBlank="1" showInputMessage="1" showErrorMessage="1" prompt="이 셀에 날짜를 입력합니다." sqref="D1" xr:uid="{2B1174DB-4877-43F4-8722-2B00610EB3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I24"/>
  <sheetViews>
    <sheetView showGridLines="0" zoomScaleNormal="100" workbookViewId="0"/>
  </sheetViews>
  <sheetFormatPr defaultColWidth="8.75" defaultRowHeight="30" customHeight="1"/>
  <cols>
    <col min="1" max="1" width="30.5" customWidth="1"/>
    <col min="2" max="4" width="16.5" customWidth="1"/>
    <col min="5" max="5" width="3.875" style="5" customWidth="1"/>
    <col min="6" max="6" width="3.875" customWidth="1"/>
  </cols>
  <sheetData>
    <row r="1" spans="1:5" ht="24" customHeight="1">
      <c r="A1" s="23" t="s">
        <v>21</v>
      </c>
      <c r="B1" s="23"/>
      <c r="C1" s="24"/>
      <c r="D1" s="31" t="s">
        <v>9</v>
      </c>
      <c r="E1" s="17"/>
    </row>
    <row r="2" spans="1:5" ht="49.9" customHeight="1">
      <c r="A2" s="28" t="s">
        <v>5</v>
      </c>
      <c r="B2" s="28"/>
      <c r="C2" s="28"/>
      <c r="D2" s="19"/>
      <c r="E2" s="20"/>
    </row>
    <row r="3" spans="1:5" ht="40.15" customHeight="1">
      <c r="A3" s="43" t="s">
        <v>15</v>
      </c>
      <c r="B3" s="44" t="s">
        <v>7</v>
      </c>
      <c r="C3" s="44" t="s">
        <v>8</v>
      </c>
      <c r="D3" s="44" t="s">
        <v>10</v>
      </c>
      <c r="E3" s="29"/>
    </row>
    <row r="4" spans="1:5" ht="40.15" customHeight="1">
      <c r="A4" s="48" t="s">
        <v>22</v>
      </c>
      <c r="B4" s="56">
        <v>3000</v>
      </c>
      <c r="C4" s="56">
        <v>2500</v>
      </c>
      <c r="D4" s="56">
        <f>운영_비용[[#This Row],[예상]]-운영_비용[[#This Row],[실제]]</f>
        <v>500</v>
      </c>
      <c r="E4" s="41"/>
    </row>
    <row r="5" spans="1:5" ht="40.15" customHeight="1">
      <c r="A5" s="50" t="s">
        <v>23</v>
      </c>
      <c r="B5" s="57">
        <v>2000</v>
      </c>
      <c r="C5" s="57">
        <v>2000</v>
      </c>
      <c r="D5" s="57">
        <f>운영_비용[[#This Row],[예상]]-운영_비용[[#This Row],[실제]]</f>
        <v>0</v>
      </c>
      <c r="E5" s="41"/>
    </row>
    <row r="6" spans="1:5" ht="40.15" customHeight="1">
      <c r="A6" s="50" t="s">
        <v>24</v>
      </c>
      <c r="B6" s="57">
        <v>1500</v>
      </c>
      <c r="C6" s="57">
        <v>2175</v>
      </c>
      <c r="D6" s="58">
        <f>운영_비용[[#This Row],[예상]]-운영_비용[[#This Row],[실제]]</f>
        <v>-675</v>
      </c>
      <c r="E6" s="41"/>
    </row>
    <row r="7" spans="1:5" ht="40.15" customHeight="1">
      <c r="A7" s="50" t="s">
        <v>25</v>
      </c>
      <c r="B7" s="57">
        <v>2000</v>
      </c>
      <c r="C7" s="57">
        <v>1500</v>
      </c>
      <c r="D7" s="57">
        <f>운영_비용[[#This Row],[예상]]-운영_비용[[#This Row],[실제]]</f>
        <v>500</v>
      </c>
      <c r="E7" s="41"/>
    </row>
    <row r="8" spans="1:5" ht="40.15" customHeight="1">
      <c r="A8" s="48" t="s">
        <v>26</v>
      </c>
      <c r="B8" s="56">
        <v>1000</v>
      </c>
      <c r="C8" s="56">
        <v>1000</v>
      </c>
      <c r="D8" s="56">
        <f>운영_비용[[#This Row],[예상]]-운영_비용[[#This Row],[실제]]</f>
        <v>0</v>
      </c>
      <c r="E8" s="41"/>
    </row>
    <row r="9" spans="1:5" ht="40.15" customHeight="1">
      <c r="A9" s="48" t="s">
        <v>27</v>
      </c>
      <c r="B9" s="56">
        <v>500</v>
      </c>
      <c r="C9" s="56">
        <v>525</v>
      </c>
      <c r="D9" s="56">
        <f>운영_비용[[#This Row],[예상]]-운영_비용[[#This Row],[실제]]</f>
        <v>-25</v>
      </c>
      <c r="E9" s="41"/>
    </row>
    <row r="10" spans="1:5" ht="40.15" customHeight="1">
      <c r="A10" s="48" t="s">
        <v>28</v>
      </c>
      <c r="B10" s="56">
        <v>1300</v>
      </c>
      <c r="C10" s="56">
        <v>1275</v>
      </c>
      <c r="D10" s="56">
        <f>운영_비용[[#This Row],[예상]]-운영_비용[[#This Row],[실제]]</f>
        <v>25</v>
      </c>
      <c r="E10" s="41"/>
    </row>
    <row r="11" spans="1:5" ht="40.15" customHeight="1">
      <c r="A11" s="48" t="s">
        <v>29</v>
      </c>
      <c r="B11" s="56">
        <v>2000</v>
      </c>
      <c r="C11" s="56">
        <v>2200</v>
      </c>
      <c r="D11" s="56">
        <f>운영_비용[[#This Row],[예상]]-운영_비용[[#This Row],[실제]]</f>
        <v>-200</v>
      </c>
      <c r="E11" s="41"/>
    </row>
    <row r="12" spans="1:5" ht="40.15" customHeight="1">
      <c r="A12" s="48" t="s">
        <v>30</v>
      </c>
      <c r="B12" s="56">
        <v>1000</v>
      </c>
      <c r="C12" s="56">
        <v>800</v>
      </c>
      <c r="D12" s="56">
        <f>운영_비용[[#This Row],[예상]]-운영_비용[[#This Row],[실제]]</f>
        <v>200</v>
      </c>
      <c r="E12" s="41"/>
    </row>
    <row r="13" spans="1:5" ht="40.15" customHeight="1">
      <c r="A13" s="48" t="s">
        <v>31</v>
      </c>
      <c r="B13" s="56">
        <v>4500</v>
      </c>
      <c r="C13" s="56">
        <v>4600</v>
      </c>
      <c r="D13" s="56">
        <f>운영_비용[[#This Row],[예상]]-운영_비용[[#This Row],[실제]]</f>
        <v>-100</v>
      </c>
      <c r="E13" s="41"/>
    </row>
    <row r="14" spans="1:5" ht="40.15" customHeight="1">
      <c r="A14" s="48" t="s">
        <v>32</v>
      </c>
      <c r="B14" s="56">
        <v>800</v>
      </c>
      <c r="C14" s="56">
        <v>750</v>
      </c>
      <c r="D14" s="56">
        <f>운영_비용[[#This Row],[예상]]-운영_비용[[#This Row],[실제]]</f>
        <v>50</v>
      </c>
      <c r="E14" s="41"/>
    </row>
    <row r="15" spans="1:5" ht="40.15" customHeight="1">
      <c r="A15" s="48" t="s">
        <v>33</v>
      </c>
      <c r="B15" s="56">
        <v>400</v>
      </c>
      <c r="C15" s="56">
        <v>350</v>
      </c>
      <c r="D15" s="56">
        <f>운영_비용[[#This Row],[예상]]-운영_비용[[#This Row],[실제]]</f>
        <v>50</v>
      </c>
      <c r="E15" s="41"/>
    </row>
    <row r="16" spans="1:5" ht="40.15" customHeight="1">
      <c r="A16" s="48" t="s">
        <v>34</v>
      </c>
      <c r="B16" s="56">
        <v>4100</v>
      </c>
      <c r="C16" s="56">
        <v>4500</v>
      </c>
      <c r="D16" s="56">
        <f>운영_비용[[#This Row],[예상]]-운영_비용[[#This Row],[실제]]</f>
        <v>-400</v>
      </c>
      <c r="E16" s="41"/>
    </row>
    <row r="17" spans="1:9" ht="40.15" customHeight="1">
      <c r="A17" s="48" t="s">
        <v>35</v>
      </c>
      <c r="B17" s="56">
        <v>350</v>
      </c>
      <c r="C17" s="56">
        <v>400</v>
      </c>
      <c r="D17" s="56">
        <f>운영_비용[[#This Row],[예상]]-운영_비용[[#This Row],[실제]]</f>
        <v>-50</v>
      </c>
      <c r="E17" s="41"/>
    </row>
    <row r="18" spans="1:9" ht="40.15" customHeight="1">
      <c r="A18" s="48" t="s">
        <v>36</v>
      </c>
      <c r="B18" s="56">
        <v>900</v>
      </c>
      <c r="C18" s="56">
        <v>840</v>
      </c>
      <c r="D18" s="56">
        <f>운영_비용[[#This Row],[예상]]-운영_비용[[#This Row],[실제]]</f>
        <v>60</v>
      </c>
      <c r="E18" s="41"/>
      <c r="I18" t="s">
        <v>20</v>
      </c>
    </row>
    <row r="19" spans="1:9" ht="40.15" customHeight="1">
      <c r="A19" s="48" t="s">
        <v>37</v>
      </c>
      <c r="B19" s="56">
        <v>5000</v>
      </c>
      <c r="C19" s="56">
        <v>4500</v>
      </c>
      <c r="D19" s="56">
        <f>운영_비용[[#This Row],[예상]]-운영_비용[[#This Row],[실제]]</f>
        <v>500</v>
      </c>
      <c r="E19" s="41"/>
    </row>
    <row r="20" spans="1:9" ht="40.15" customHeight="1">
      <c r="A20" s="48" t="s">
        <v>38</v>
      </c>
      <c r="B20" s="56">
        <v>3000</v>
      </c>
      <c r="C20" s="56">
        <v>3200</v>
      </c>
      <c r="D20" s="56">
        <f>운영_비용[[#This Row],[예상]]-운영_비용[[#This Row],[실제]]</f>
        <v>-200</v>
      </c>
      <c r="E20" s="41"/>
    </row>
    <row r="21" spans="1:9" ht="40.15" customHeight="1">
      <c r="A21" s="48" t="s">
        <v>39</v>
      </c>
      <c r="B21" s="56">
        <v>250</v>
      </c>
      <c r="C21" s="56">
        <v>280</v>
      </c>
      <c r="D21" s="56">
        <f>운영_비용[[#This Row],[예상]]-운영_비용[[#This Row],[실제]]</f>
        <v>-30</v>
      </c>
      <c r="E21" s="41"/>
    </row>
    <row r="22" spans="1:9" ht="40.15" customHeight="1">
      <c r="A22" s="48" t="s">
        <v>40</v>
      </c>
      <c r="B22" s="56">
        <v>1400</v>
      </c>
      <c r="C22" s="56">
        <v>1385</v>
      </c>
      <c r="D22" s="56">
        <f>운영_비용[[#This Row],[예상]]-운영_비용[[#This Row],[실제]]</f>
        <v>15</v>
      </c>
      <c r="E22" s="41"/>
    </row>
    <row r="23" spans="1:9" ht="40.15" customHeight="1">
      <c r="A23" s="48" t="s">
        <v>41</v>
      </c>
      <c r="B23" s="56">
        <v>1000</v>
      </c>
      <c r="C23" s="56">
        <v>750</v>
      </c>
      <c r="D23" s="56">
        <f>운영_비용[[#This Row],[예상]]-운영_비용[[#This Row],[실제]]</f>
        <v>250</v>
      </c>
      <c r="E23" s="41"/>
    </row>
    <row r="24" spans="1:9" ht="40.15" customHeight="1">
      <c r="A24" s="54" t="s">
        <v>42</v>
      </c>
      <c r="B24" s="55">
        <f>SUBTOTAL(109,운영_비용[예상])</f>
        <v>36000</v>
      </c>
      <c r="C24" s="55">
        <f>SUBTOTAL(109,운영_비용[실제])</f>
        <v>35530</v>
      </c>
      <c r="D24" s="55">
        <f>SUBTOTAL(109,운영_비용[차액])</f>
        <v>470</v>
      </c>
      <c r="E24" s="42"/>
    </row>
  </sheetData>
  <sheetProtection insertColumns="0" insertRows="0" deleteColumns="0" deleteRows="0" selectLockedCells="1" autoFilter="0"/>
  <dataConsolidate/>
  <phoneticPr fontId="29" type="noConversion"/>
  <conditionalFormatting sqref="A4:D23">
    <cfRule type="cellIs" dxfId="0" priority="1" operator="lessThan">
      <formula>0</formula>
    </cfRule>
  </conditionalFormatting>
  <dataValidations count="9">
    <dataValidation type="custom" allowBlank="1" showInputMessage="1" showErrorMessage="1" errorTitle="경고" error="이 셀은 자동으로 채워지며 덮어쓰면 안 됩니다. 이 셀을 덮어쓰면 이 워크시트의 계산이 중단됩니다." sqref="E4:E23" xr:uid="{00000000-0002-0000-0300-000000000000}">
      <formula1>LEN(E4)=""</formula1>
    </dataValidation>
    <dataValidation allowBlank="1" showInputMessage="1" showErrorMessage="1" errorTitle="경고" error="이 셀은 자동으로 채워지며 덮어쓰면 안 됩니다. 이 셀을 덮어쓰면 이 워크시트의 계산이 중단됩니다." sqref="D4:D23" xr:uid="{00000000-0002-0000-0300-000001000000}"/>
    <dataValidation allowBlank="1" showInputMessage="1" showErrorMessage="1" prompt="이 열의 이 머리글 아래에 운영 비용을 입력합니다. 특정 항목을 찾으려면 머리글 필터를 사용하세요." sqref="A3" xr:uid="{00000000-0002-0000-0300-000002000000}"/>
    <dataValidation allowBlank="1" showInputMessage="1" showErrorMessage="1" prompt="이 머리글 아래의 열에 예상 금액을 입력합니다." sqref="B3" xr:uid="{00000000-0002-0000-0300-000003000000}"/>
    <dataValidation allowBlank="1" showInputMessage="1" showErrorMessage="1" prompt="이 머리글 아래의 열에 실제 금액을 입력합니다." sqref="C3" xr:uid="{00000000-0002-0000-0300-000004000000}"/>
    <dataValidation allowBlank="1" showInputMessage="1" showErrorMessage="1" prompt="이 머리글 아래의 열에 예상 및 실제 운영 비용의 차액이 자동으로 계산됩니다." sqref="D3" xr:uid="{00000000-0002-0000-0300-000005000000}"/>
    <dataValidation allowBlank="1" showInputMessage="1" showErrorMessage="1" prompt="이 셀에 회사 이름을 입력합니다" sqref="A1" xr:uid="{00000000-0002-0000-0300-000008000000}"/>
    <dataValidation allowBlank="1" showInputMessage="1" showErrorMessage="1" prompt="이 워크시트의 제목은 이 셀에 있습니다. D1 셀에 날짜를 입력합니다. 예산 합계가 합계 행에 자동 계산됩니다." sqref="A2 C2" xr:uid="{884F6137-2FF6-45FB-901C-C3B6B6F34E7F}"/>
    <dataValidation allowBlank="1" showInputMessage="1" showErrorMessage="1" prompt="이 셀에 날짜를 입력합니다." sqref="D1" xr:uid="{3CB43426-68E9-477E-8175-B949C18740F7}"/>
  </dataValidations>
  <printOptions horizontalCentered="1"/>
  <pageMargins left="0.25" right="0.25" top="0.25" bottom="0.25" header="0" footer="0"/>
  <pageSetup paperSize="9" scale="7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E4:E23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TM11785012</ap:Template>
  <ap:TotalTime>0</ap:TotalTime>
  <ap:DocSecurity>0</ap:DocSecurity>
  <ap:ScaleCrop>false</ap:ScaleCrop>
  <ap:HeadingPairs>
    <vt:vector baseType="variant" size="4">
      <vt:variant>
        <vt:lpstr>워크시트</vt:lpstr>
      </vt:variant>
      <vt:variant>
        <vt:i4>4</vt:i4>
      </vt:variant>
      <vt:variant>
        <vt:lpstr>이름 지정된 범위</vt:lpstr>
      </vt:variant>
      <vt:variant>
        <vt:i4>9</vt:i4>
      </vt:variant>
    </vt:vector>
  </ap:HeadingPairs>
  <ap:TitlesOfParts>
    <vt:vector baseType="lpstr" size="13">
      <vt:lpstr>예산 요약</vt:lpstr>
      <vt:lpstr>수입</vt:lpstr>
      <vt:lpstr>인건비</vt:lpstr>
      <vt:lpstr>운영 비용</vt:lpstr>
      <vt:lpstr>ColumnTitle1</vt:lpstr>
      <vt:lpstr>수입!Print_Titles</vt:lpstr>
      <vt:lpstr>'운영 비용'!Print_Titles</vt:lpstr>
      <vt:lpstr>인건비!Print_Titles</vt:lpstr>
      <vt:lpstr>예산_제목</vt:lpstr>
      <vt:lpstr>제목2</vt:lpstr>
      <vt:lpstr>제목3</vt:lpstr>
      <vt:lpstr>제목4</vt:lpstr>
      <vt:lpstr>회사_이름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2021-12-30T01:40:57Z</dcterms:modified>
</cp:coreProperties>
</file>