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210" yWindow="405" windowWidth="15000" windowHeight="9645"/>
  </bookViews>
  <sheets>
    <sheet name="주행 기록" sheetId="3" r:id="rId1"/>
    <sheet name="기록 데이터" sheetId="1" r:id="rId2"/>
    <sheet name="계산" sheetId="2" state="hidden" r:id="rId3"/>
  </sheets>
  <definedNames>
    <definedName name="fuelSeries">OFFSET(계산!$I$10,,secondAxis="연료 비용",range)</definedName>
    <definedName name="miles">IF(AND('기록 데이터'!$B1&gt;0,'기록 데이터'!$D1=""),milesSinceLastFuelb,IF('기록 데이터'!$D1="","",IF('기록 데이터'!$C1="이동",IF('기록 데이터'!$F1=0,0,'기록 데이터'!$F1-'기록 데이터'!$D1),milesSinceLastFuel)))</definedName>
    <definedName name="milesSinceLastFuel">IF(ROW()=ROW(데이터[]),'기록 데이터'!$D1-odometerBeginningFuel,'기록 데이터'!$D1-IFERROR(LOOKUP(2,1/('기록 데이터'!$C$6:$C1048576="연료"),'기록 데이터'!$D$6:$D1048576),odometerBeginningFuel))</definedName>
    <definedName name="milesSinceLastFuelb">IF(ROW()=ROW(데이터[]),MAX('기록 데이터'!$D1048576,'기록 데이터'!$F1048576)-odometerBeginningFuel,MAX('기록 데이터'!$D1048576,'기록 데이터'!$F1048576)-LOOKUP(2,1/('기록 데이터'!$C$6:$C1048576="연료"),'기록 데이터'!$D$6:$D1048576))</definedName>
    <definedName name="odometerBeginningFuel">'주행 기록'!$E$26</definedName>
    <definedName name="periodEnd">'주행 기록'!$E$17</definedName>
    <definedName name="periodStart">'주행 기록'!$C$17</definedName>
    <definedName name="_xlnm.Print_Area" localSheetId="2">계산!$A$1:$M$36</definedName>
    <definedName name="_xlnm.Print_Area" localSheetId="1">'기록 데이터'!$A$1:$J$27</definedName>
    <definedName name="_xlnm.Print_Area" localSheetId="0">'주행 기록'!$A$1:$H$24</definedName>
    <definedName name="_xlnm.Print_Titles" localSheetId="1">'기록 데이터'!$5:$5</definedName>
    <definedName name="range">periodEnd-periodStart+1</definedName>
    <definedName name="ReimbursableMiles">계산!$D$10</definedName>
    <definedName name="ReimbursementPerMile">'주행 기록'!$C$26</definedName>
    <definedName name="secondAxis">계산!$M$8</definedName>
    <definedName name="secondAxisSelection">계산!$M$7</definedName>
    <definedName name="TotalReimbursement">계산!$D$11</definedName>
    <definedName name="tripDates">OFFSET(계산!$G$10,,,range)</definedName>
    <definedName name="tripMiles">OFFSET(계산!$H$10,,,range)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I6" i="2" s="1"/>
  <c r="G10" i="2" l="1"/>
  <c r="I10" i="2" s="1"/>
  <c r="L19" i="1"/>
  <c r="M19" i="1" s="1"/>
  <c r="K19" i="1"/>
  <c r="L18" i="1"/>
  <c r="M18" i="1" s="1"/>
  <c r="K18" i="1"/>
  <c r="L17" i="1"/>
  <c r="M17" i="1" s="1"/>
  <c r="K17" i="1"/>
  <c r="L16" i="1"/>
  <c r="M16" i="1" s="1"/>
  <c r="K16" i="1"/>
  <c r="L15" i="1"/>
  <c r="M15" i="1" s="1"/>
  <c r="K15" i="1"/>
  <c r="L14" i="1"/>
  <c r="M14" i="1" s="1"/>
  <c r="K14" i="1"/>
  <c r="K13" i="1"/>
  <c r="L13" i="1" s="1"/>
  <c r="M13" i="1" s="1"/>
  <c r="L12" i="1"/>
  <c r="M12" i="1" s="1"/>
  <c r="K12" i="1"/>
  <c r="L11" i="1"/>
  <c r="M11" i="1" s="1"/>
  <c r="K11" i="1"/>
  <c r="K10" i="1"/>
  <c r="L10" i="1" s="1"/>
  <c r="L9" i="1"/>
  <c r="M9" i="1" s="1"/>
  <c r="K9" i="1"/>
  <c r="L8" i="1"/>
  <c r="M8" i="1" s="1"/>
  <c r="K8" i="1"/>
  <c r="L7" i="1"/>
  <c r="M7" i="1" s="1"/>
  <c r="K7" i="1"/>
  <c r="K6" i="1"/>
  <c r="L6" i="1" s="1"/>
  <c r="M6" i="1" s="1"/>
  <c r="J10" i="2" s="1"/>
  <c r="D10" i="2" l="1"/>
  <c r="D11" i="2" s="1"/>
  <c r="G11" i="2"/>
  <c r="G12" i="2" s="1"/>
  <c r="H12" i="2"/>
  <c r="H11" i="2"/>
  <c r="I11" i="2"/>
  <c r="M10" i="1"/>
  <c r="J11" i="2" s="1"/>
  <c r="H10" i="2"/>
  <c r="J12" i="2" l="1"/>
  <c r="G13" i="2"/>
  <c r="I12" i="2"/>
  <c r="G14" i="2" l="1"/>
  <c r="J13" i="2"/>
  <c r="H13" i="2"/>
  <c r="I13" i="2"/>
  <c r="G15" i="2" l="1"/>
  <c r="I14" i="2"/>
  <c r="J14" i="2"/>
  <c r="H14" i="2"/>
  <c r="G16" i="2" l="1"/>
  <c r="I15" i="2"/>
  <c r="J15" i="2"/>
  <c r="H15" i="2"/>
  <c r="J16" i="2" l="1"/>
  <c r="G17" i="2"/>
  <c r="I16" i="2"/>
  <c r="H16" i="2"/>
  <c r="J17" i="2" l="1"/>
  <c r="H17" i="2"/>
  <c r="G18" i="2"/>
  <c r="I17" i="2"/>
  <c r="G19" i="2" l="1"/>
  <c r="I18" i="2"/>
  <c r="J18" i="2"/>
  <c r="H18" i="2"/>
  <c r="G20" i="2" l="1"/>
  <c r="H19" i="2"/>
  <c r="I19" i="2"/>
  <c r="J19" i="2"/>
  <c r="G21" i="2" l="1"/>
  <c r="I20" i="2"/>
  <c r="J20" i="2"/>
  <c r="H20" i="2"/>
  <c r="G22" i="2" l="1"/>
  <c r="I21" i="2"/>
  <c r="J21" i="2"/>
  <c r="H21" i="2"/>
  <c r="G23" i="2" l="1"/>
  <c r="I22" i="2"/>
  <c r="J22" i="2"/>
  <c r="H22" i="2"/>
  <c r="G24" i="2" l="1"/>
  <c r="I23" i="2"/>
  <c r="J23" i="2"/>
  <c r="H23" i="2"/>
  <c r="G25" i="2" l="1"/>
  <c r="I24" i="2"/>
  <c r="J24" i="2"/>
  <c r="H24" i="2"/>
  <c r="G26" i="2" l="1"/>
  <c r="I25" i="2"/>
  <c r="J25" i="2"/>
  <c r="H25" i="2"/>
  <c r="G27" i="2" l="1"/>
  <c r="I26" i="2"/>
  <c r="J26" i="2"/>
  <c r="H26" i="2"/>
  <c r="G28" i="2" l="1"/>
  <c r="I27" i="2"/>
  <c r="J27" i="2"/>
  <c r="H27" i="2"/>
  <c r="G29" i="2" l="1"/>
  <c r="I28" i="2"/>
  <c r="J28" i="2"/>
  <c r="H28" i="2"/>
  <c r="G30" i="2" l="1"/>
  <c r="I29" i="2"/>
  <c r="J29" i="2"/>
  <c r="H29" i="2"/>
  <c r="G31" i="2" l="1"/>
  <c r="I30" i="2"/>
  <c r="J30" i="2"/>
  <c r="H30" i="2"/>
  <c r="G32" i="2" l="1"/>
  <c r="I31" i="2"/>
  <c r="J31" i="2"/>
  <c r="H31" i="2"/>
  <c r="G33" i="2" l="1"/>
  <c r="I32" i="2"/>
  <c r="J32" i="2"/>
  <c r="H32" i="2"/>
  <c r="G34" i="2" l="1"/>
  <c r="I33" i="2"/>
  <c r="J33" i="2"/>
  <c r="H33" i="2"/>
  <c r="G35" i="2" l="1"/>
  <c r="I34" i="2"/>
  <c r="J34" i="2"/>
  <c r="H34" i="2"/>
  <c r="G36" i="2" l="1"/>
  <c r="I35" i="2"/>
  <c r="J35" i="2"/>
  <c r="H35" i="2"/>
  <c r="G37" i="2" l="1"/>
  <c r="I36" i="2"/>
  <c r="J36" i="2"/>
  <c r="H36" i="2"/>
  <c r="G38" i="2" l="1"/>
  <c r="I37" i="2"/>
  <c r="J37" i="2"/>
  <c r="H37" i="2"/>
  <c r="G39" i="2" l="1"/>
  <c r="I38" i="2"/>
  <c r="J38" i="2"/>
  <c r="H38" i="2"/>
  <c r="G40" i="2" l="1"/>
  <c r="I39" i="2"/>
  <c r="J39" i="2"/>
  <c r="H39" i="2"/>
  <c r="G41" i="2" l="1"/>
  <c r="I40" i="2"/>
  <c r="J40" i="2"/>
  <c r="H40" i="2"/>
  <c r="G42" i="2" l="1"/>
  <c r="I41" i="2"/>
  <c r="J41" i="2"/>
  <c r="H41" i="2"/>
  <c r="G43" i="2" l="1"/>
  <c r="I42" i="2"/>
  <c r="J42" i="2"/>
  <c r="H42" i="2"/>
  <c r="G44" i="2" l="1"/>
  <c r="I43" i="2"/>
  <c r="J43" i="2"/>
  <c r="H43" i="2"/>
  <c r="G45" i="2" l="1"/>
  <c r="I44" i="2"/>
  <c r="J44" i="2"/>
  <c r="H44" i="2"/>
  <c r="G46" i="2" l="1"/>
  <c r="I45" i="2"/>
  <c r="J45" i="2"/>
  <c r="H45" i="2"/>
  <c r="G47" i="2" l="1"/>
  <c r="I46" i="2"/>
  <c r="J46" i="2"/>
  <c r="H46" i="2"/>
  <c r="G48" i="2" l="1"/>
  <c r="I47" i="2"/>
  <c r="J47" i="2"/>
  <c r="H47" i="2"/>
  <c r="G49" i="2" l="1"/>
  <c r="I48" i="2"/>
  <c r="J48" i="2"/>
  <c r="H48" i="2"/>
  <c r="G50" i="2" l="1"/>
  <c r="I49" i="2"/>
  <c r="J49" i="2"/>
  <c r="H49" i="2"/>
  <c r="G51" i="2" l="1"/>
  <c r="I50" i="2"/>
  <c r="J50" i="2"/>
  <c r="H50" i="2"/>
  <c r="G52" i="2" l="1"/>
  <c r="I51" i="2"/>
  <c r="J51" i="2"/>
  <c r="H51" i="2"/>
  <c r="G53" i="2" l="1"/>
  <c r="I52" i="2"/>
  <c r="J52" i="2"/>
  <c r="H52" i="2"/>
  <c r="G54" i="2" l="1"/>
  <c r="I53" i="2"/>
  <c r="J53" i="2"/>
  <c r="H53" i="2"/>
  <c r="G55" i="2" l="1"/>
  <c r="I54" i="2"/>
  <c r="J54" i="2"/>
  <c r="H54" i="2"/>
  <c r="G56" i="2" l="1"/>
  <c r="I55" i="2"/>
  <c r="J55" i="2"/>
  <c r="H55" i="2"/>
  <c r="G57" i="2" l="1"/>
  <c r="I56" i="2"/>
  <c r="J56" i="2"/>
  <c r="H56" i="2"/>
  <c r="G58" i="2" l="1"/>
  <c r="I57" i="2"/>
  <c r="J57" i="2"/>
  <c r="H57" i="2"/>
  <c r="G59" i="2" l="1"/>
  <c r="I58" i="2"/>
  <c r="J58" i="2"/>
  <c r="H58" i="2"/>
  <c r="G60" i="2" l="1"/>
  <c r="I59" i="2"/>
  <c r="J59" i="2"/>
  <c r="H59" i="2"/>
  <c r="G61" i="2" l="1"/>
  <c r="I60" i="2"/>
  <c r="J60" i="2"/>
  <c r="H60" i="2"/>
  <c r="G62" i="2" l="1"/>
  <c r="I61" i="2"/>
  <c r="J61" i="2"/>
  <c r="H61" i="2"/>
  <c r="G63" i="2" l="1"/>
  <c r="I62" i="2"/>
  <c r="J62" i="2"/>
  <c r="H62" i="2"/>
  <c r="G64" i="2" l="1"/>
  <c r="I63" i="2"/>
  <c r="J63" i="2"/>
  <c r="H63" i="2"/>
  <c r="G65" i="2" l="1"/>
  <c r="I64" i="2"/>
  <c r="J64" i="2"/>
  <c r="H64" i="2"/>
  <c r="G66" i="2" l="1"/>
  <c r="I65" i="2"/>
  <c r="J65" i="2"/>
  <c r="H65" i="2"/>
  <c r="G67" i="2" l="1"/>
  <c r="I66" i="2"/>
  <c r="J66" i="2"/>
  <c r="H66" i="2"/>
  <c r="G68" i="2" l="1"/>
  <c r="I67" i="2"/>
  <c r="J67" i="2"/>
  <c r="H67" i="2"/>
  <c r="G69" i="2" l="1"/>
  <c r="I68" i="2"/>
  <c r="J68" i="2"/>
  <c r="H68" i="2"/>
  <c r="I69" i="2" l="1"/>
  <c r="J69" i="2"/>
  <c r="H69" i="2"/>
</calcChain>
</file>

<file path=xl/sharedStrings.xml><?xml version="1.0" encoding="utf-8"?>
<sst xmlns="http://schemas.openxmlformats.org/spreadsheetml/2006/main" count="99" uniqueCount="48">
  <si>
    <t xml:space="preserve">Second Axis:  </t>
  </si>
  <si>
    <t/>
  </si>
  <si>
    <t xml:space="preserve"> </t>
  </si>
  <si>
    <t>주행 기록</t>
    <phoneticPr fontId="7" type="noConversion"/>
  </si>
  <si>
    <t>날짜</t>
    <phoneticPr fontId="7" type="noConversion"/>
  </si>
  <si>
    <t>활동</t>
    <phoneticPr fontId="7" type="noConversion"/>
  </si>
  <si>
    <t>이동</t>
  </si>
  <si>
    <t>연료</t>
  </si>
  <si>
    <t>위치</t>
    <phoneticPr fontId="7" type="noConversion"/>
  </si>
  <si>
    <t>서초구 방배동 883-11</t>
  </si>
  <si>
    <t>사무실</t>
  </si>
  <si>
    <t>강남구 대치동 315-11</t>
  </si>
  <si>
    <t>동광 주유소</t>
  </si>
  <si>
    <t>성북구 길음동 136-11</t>
  </si>
  <si>
    <t>동작구 대방동 36-8</t>
  </si>
  <si>
    <t>강동구 성내동 143</t>
  </si>
  <si>
    <t>목적지</t>
    <phoneticPr fontId="7" type="noConversion"/>
  </si>
  <si>
    <t>마포구 공덕 1동 81</t>
  </si>
  <si>
    <t>집</t>
  </si>
  <si>
    <t>예</t>
  </si>
  <si>
    <t>아니요</t>
  </si>
  <si>
    <t>리터</t>
    <phoneticPr fontId="7" type="noConversion"/>
  </si>
  <si>
    <t>비용</t>
    <phoneticPr fontId="7" type="noConversion"/>
  </si>
  <si>
    <t>km</t>
    <phoneticPr fontId="7" type="noConversion"/>
  </si>
  <si>
    <t>연비</t>
    <phoneticPr fontId="7" type="noConversion"/>
  </si>
  <si>
    <t>참고</t>
    <phoneticPr fontId="7" type="noConversion"/>
  </si>
  <si>
    <t>주행 기록</t>
    <phoneticPr fontId="7" type="noConversion"/>
  </si>
  <si>
    <t>km</t>
    <phoneticPr fontId="7" type="noConversion"/>
  </si>
  <si>
    <t>합계</t>
    <phoneticPr fontId="7" type="noConversion"/>
  </si>
  <si>
    <t>기간</t>
    <phoneticPr fontId="7" type="noConversion"/>
  </si>
  <si>
    <t>기간</t>
    <phoneticPr fontId="7" type="noConversion"/>
  </si>
  <si>
    <t>시작</t>
    <phoneticPr fontId="7" type="noConversion"/>
  </si>
  <si>
    <t>종료</t>
    <phoneticPr fontId="7" type="noConversion"/>
  </si>
  <si>
    <t>이동</t>
    <phoneticPr fontId="7" type="noConversion"/>
  </si>
  <si>
    <t>연료</t>
    <phoneticPr fontId="7" type="noConversion"/>
  </si>
  <si>
    <t>주행거리 1</t>
    <phoneticPr fontId="7" type="noConversion"/>
  </si>
  <si>
    <t>주행거리 2</t>
    <phoneticPr fontId="7" type="noConversion"/>
  </si>
  <si>
    <t>실비 정산</t>
    <phoneticPr fontId="7" type="noConversion"/>
  </si>
  <si>
    <t>원/km</t>
    <phoneticPr fontId="7" type="noConversion"/>
  </si>
  <si>
    <t>*** 이 시트는 숨겨 두어야 합니다. ***</t>
    <phoneticPr fontId="7" type="noConversion"/>
  </si>
  <si>
    <t>주행 거리(km)</t>
    <phoneticPr fontId="7" type="noConversion"/>
  </si>
  <si>
    <t xml:space="preserve">실비 정산 거리(km):  </t>
    <phoneticPr fontId="7" type="noConversion"/>
  </si>
  <si>
    <t xml:space="preserve">실비 정산 총액:  </t>
    <phoneticPr fontId="7" type="noConversion"/>
  </si>
  <si>
    <t>실비 정산</t>
    <phoneticPr fontId="7" type="noConversion"/>
  </si>
  <si>
    <t>원/km</t>
    <phoneticPr fontId="7" type="noConversion"/>
  </si>
  <si>
    <t>이전 연료</t>
    <phoneticPr fontId="7" type="noConversion"/>
  </si>
  <si>
    <t>연비</t>
    <phoneticPr fontId="7" type="noConversion"/>
  </si>
  <si>
    <t xml:space="preserve">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</si>
</sst>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164" formatCode="0.0"/>
    <numFmt numFmtId="165" formatCode="yy/mm/dd"/>
    <numFmt numFmtId="166" formatCode="&quot;₩&quot;#,##0.00"/>
    <numFmt numFmtId="167" formatCode="&quot;₩&quot;#,##0"/>
  </numFmts>
  <fonts count="17"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35"/>
      <color theme="0"/>
      <name val="Impact"/>
      <family val="2"/>
      <scheme val="major"/>
    </font>
    <font>
      <sz val="22"/>
      <color theme="0"/>
      <name val="Impact"/>
      <family val="2"/>
      <scheme val="major"/>
    </font>
    <font>
      <sz val="8"/>
      <name val="Century Gothic"/>
      <family val="3"/>
      <charset val="129"/>
      <scheme val="minor"/>
    </font>
    <font>
      <b/>
      <sz val="35"/>
      <color theme="0"/>
      <name val="맑은 고딕"/>
      <family val="3"/>
      <charset val="129"/>
    </font>
    <font>
      <sz val="11"/>
      <color theme="0"/>
      <name val="맑은 고딕"/>
      <family val="3"/>
      <charset val="129"/>
    </font>
    <font>
      <sz val="11"/>
      <color theme="2" tint="-0.749992370372631"/>
      <name val="맑은 고딕"/>
      <family val="3"/>
      <charset val="129"/>
    </font>
    <font>
      <sz val="12"/>
      <color theme="0"/>
      <name val="맑은 고딕"/>
      <family val="3"/>
      <charset val="129"/>
    </font>
    <font>
      <b/>
      <sz val="36"/>
      <color theme="0"/>
      <name val="맑은 고딕"/>
      <family val="2"/>
      <charset val="129"/>
    </font>
    <font>
      <b/>
      <sz val="35"/>
      <color theme="0"/>
      <name val="맑은 고딕"/>
      <family val="2"/>
      <charset val="129"/>
    </font>
    <font>
      <sz val="11"/>
      <color theme="0"/>
      <name val="맑은 고딕"/>
      <family val="2"/>
      <charset val="129"/>
    </font>
    <font>
      <sz val="22"/>
      <color theme="0"/>
      <name val="맑은 고딕"/>
      <family val="2"/>
      <charset val="129"/>
    </font>
    <font>
      <sz val="20"/>
      <color theme="0"/>
      <name val="맑은 고딕"/>
      <family val="2"/>
      <charset val="129"/>
    </font>
  </fonts>
  <fills count="8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CC99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4" tint="0.39994506668294322"/>
      </right>
      <top/>
      <bottom style="thin">
        <color theme="4" tint="0.59996337778862885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</borders>
  <cellStyleXfs count="9">
    <xf numFmtId="0" fontId="0" fillId="4" borderId="0">
      <alignment horizontal="left" vertical="center" indent="1"/>
    </xf>
    <xf numFmtId="7" fontId="2" fillId="0" borderId="0" applyFont="0" applyFill="0" applyBorder="0" applyProtection="0">
      <alignment horizontal="center"/>
    </xf>
    <xf numFmtId="164" fontId="2" fillId="0" borderId="0" applyFont="0" applyFill="0" applyBorder="0" applyAlignment="0" applyProtection="0"/>
    <xf numFmtId="14" fontId="1" fillId="0" borderId="0" applyFont="0" applyFill="0" applyBorder="0" applyAlignment="0" applyProtection="0">
      <alignment horizontal="left"/>
    </xf>
    <xf numFmtId="7" fontId="3" fillId="6" borderId="1" applyNumberFormat="0" applyFont="0" applyBorder="0" applyAlignment="0" applyProtection="0">
      <alignment horizontal="center"/>
    </xf>
    <xf numFmtId="0" fontId="5" fillId="4" borderId="0" applyNumberFormat="0" applyAlignment="0" applyProtection="0"/>
    <xf numFmtId="0" fontId="6" fillId="3" borderId="0" applyNumberFormat="0" applyFill="0" applyBorder="0" applyProtection="0">
      <alignment horizontal="center" vertical="center"/>
    </xf>
    <xf numFmtId="0" fontId="4" fillId="5" borderId="0" applyNumberFormat="0" applyFont="0" applyBorder="0" applyAlignment="0" applyProtection="0"/>
    <xf numFmtId="3" fontId="4" fillId="4" borderId="0" applyFont="0" applyFill="0" applyBorder="0" applyAlignment="0" applyProtection="0">
      <alignment horizontal="left" vertical="center" indent="1"/>
    </xf>
  </cellStyleXfs>
  <cellXfs count="32">
    <xf numFmtId="0" fontId="0" fillId="4" borderId="0" xfId="0">
      <alignment horizontal="left" vertical="center" indent="1"/>
    </xf>
    <xf numFmtId="0" fontId="9" fillId="4" borderId="0" xfId="0" applyFont="1">
      <alignment horizontal="left" vertical="center" indent="1"/>
    </xf>
    <xf numFmtId="0" fontId="10" fillId="4" borderId="0" xfId="0" applyFont="1" applyAlignment="1">
      <alignment horizontal="right" vertical="center"/>
    </xf>
    <xf numFmtId="0" fontId="9" fillId="7" borderId="2" xfId="0" applyFont="1" applyFill="1" applyBorder="1" applyAlignment="1">
      <alignment horizontal="left" vertical="center" indent="1"/>
    </xf>
    <xf numFmtId="0" fontId="9" fillId="4" borderId="0" xfId="0" applyFont="1" applyAlignment="1">
      <alignment horizontal="right"/>
    </xf>
    <xf numFmtId="3" fontId="9" fillId="2" borderId="1" xfId="4" applyNumberFormat="1" applyFont="1" applyFill="1" applyBorder="1" applyAlignment="1">
      <alignment horizontal="left" indent="1"/>
    </xf>
    <xf numFmtId="165" fontId="11" fillId="7" borderId="0" xfId="3" applyNumberFormat="1" applyFont="1" applyFill="1">
      <alignment horizontal="left"/>
    </xf>
    <xf numFmtId="0" fontId="9" fillId="7" borderId="0" xfId="0" applyFont="1" applyFill="1">
      <alignment horizontal="left" vertical="center" indent="1"/>
    </xf>
    <xf numFmtId="164" fontId="11" fillId="7" borderId="0" xfId="2" applyFont="1" applyFill="1"/>
    <xf numFmtId="167" fontId="9" fillId="2" borderId="1" xfId="1" applyNumberFormat="1" applyFont="1" applyFill="1" applyBorder="1" applyAlignment="1">
      <alignment horizontal="left" indent="1"/>
    </xf>
    <xf numFmtId="0" fontId="13" fillId="4" borderId="0" xfId="5" applyFont="1" applyFill="1" applyAlignment="1">
      <alignment vertical="center"/>
    </xf>
    <xf numFmtId="0" fontId="14" fillId="4" borderId="0" xfId="0" applyFont="1">
      <alignment horizontal="left" vertical="center" indent="1"/>
    </xf>
    <xf numFmtId="0" fontId="14" fillId="5" borderId="0" xfId="7" applyFont="1"/>
    <xf numFmtId="0" fontId="14" fillId="4" borderId="0" xfId="0" applyFont="1" applyFill="1" applyAlignment="1">
      <alignment horizontal="center" vertical="center"/>
    </xf>
    <xf numFmtId="0" fontId="15" fillId="4" borderId="0" xfId="6" applyFont="1" applyFill="1">
      <alignment horizontal="center" vertical="center"/>
    </xf>
    <xf numFmtId="3" fontId="15" fillId="4" borderId="0" xfId="6" applyNumberFormat="1" applyFont="1" applyFill="1">
      <alignment horizontal="center" vertical="center"/>
    </xf>
    <xf numFmtId="165" fontId="16" fillId="4" borderId="0" xfId="3" applyNumberFormat="1" applyFont="1" applyFill="1" applyAlignment="1">
      <alignment horizontal="center" vertical="center"/>
    </xf>
    <xf numFmtId="166" fontId="14" fillId="4" borderId="0" xfId="0" applyNumberFormat="1" applyFont="1">
      <alignment horizontal="left" vertical="center" indent="1"/>
    </xf>
    <xf numFmtId="0" fontId="13" fillId="5" borderId="0" xfId="7" applyFont="1" applyAlignment="1">
      <alignment vertical="center" wrapText="1"/>
    </xf>
    <xf numFmtId="166" fontId="14" fillId="5" borderId="0" xfId="7" applyNumberFormat="1" applyFont="1"/>
    <xf numFmtId="0" fontId="14" fillId="4" borderId="0" xfId="0" applyFont="1" applyFill="1" applyBorder="1">
      <alignment horizontal="left" vertical="center" indent="1"/>
    </xf>
    <xf numFmtId="166" fontId="14" fillId="4" borderId="0" xfId="0" applyNumberFormat="1" applyFont="1" applyFill="1" applyBorder="1">
      <alignment horizontal="left" vertical="center" indent="1"/>
    </xf>
    <xf numFmtId="14" fontId="14" fillId="4" borderId="0" xfId="0" applyNumberFormat="1" applyFont="1">
      <alignment horizontal="left" vertical="center" indent="1"/>
    </xf>
    <xf numFmtId="3" fontId="14" fillId="4" borderId="0" xfId="8" applyFont="1" applyFill="1" applyBorder="1">
      <alignment horizontal="left" vertical="center" indent="1"/>
    </xf>
    <xf numFmtId="2" fontId="14" fillId="4" borderId="0" xfId="0" applyNumberFormat="1" applyFont="1" applyFill="1" applyBorder="1">
      <alignment horizontal="left" vertical="center" indent="1"/>
    </xf>
    <xf numFmtId="166" fontId="14" fillId="4" borderId="0" xfId="1" applyNumberFormat="1" applyFont="1" applyFill="1" applyBorder="1" applyAlignment="1">
      <alignment horizontal="left" vertical="center" indent="1"/>
    </xf>
    <xf numFmtId="0" fontId="14" fillId="6" borderId="0" xfId="4" applyNumberFormat="1" applyFont="1" applyBorder="1" applyAlignment="1">
      <alignment horizontal="left" vertical="center" indent="1"/>
    </xf>
    <xf numFmtId="164" fontId="14" fillId="6" borderId="0" xfId="4" applyNumberFormat="1" applyFont="1" applyBorder="1" applyAlignment="1">
      <alignment horizontal="left" vertical="center" indent="1"/>
    </xf>
    <xf numFmtId="14" fontId="14" fillId="4" borderId="0" xfId="3" applyNumberFormat="1" applyFont="1" applyFill="1" applyBorder="1">
      <alignment horizontal="left"/>
    </xf>
    <xf numFmtId="3" fontId="14" fillId="4" borderId="0" xfId="0" applyNumberFormat="1" applyFont="1">
      <alignment horizontal="left" vertical="center" indent="1"/>
    </xf>
    <xf numFmtId="0" fontId="12" fillId="4" borderId="0" xfId="5" applyFont="1" applyFill="1" applyAlignment="1">
      <alignment horizontal="left" vertical="center" wrapText="1" indent="5"/>
    </xf>
    <xf numFmtId="0" fontId="8" fillId="4" borderId="0" xfId="5" applyFont="1" applyFill="1" applyAlignment="1">
      <alignment horizontal="left" vertical="center" wrapText="1" indent="5"/>
    </xf>
  </cellXfs>
  <cellStyles count="9">
    <cellStyle name="Calculated" xfId="4"/>
    <cellStyle name="Cents" xfId="2"/>
    <cellStyle name="Currency [0]" xfId="1" builtinId="7" customBuiltin="1"/>
    <cellStyle name="Date 2" xfId="3"/>
    <cellStyle name="Input" xfId="6" builtinId="20" customBuiltin="1"/>
    <cellStyle name="Miles" xfId="8"/>
    <cellStyle name="Normal" xfId="0" builtinId="0" customBuiltin="1"/>
    <cellStyle name="Title" xfId="5" builtinId="15" customBuiltin="1"/>
    <cellStyle name="Top Rule" xfId="7"/>
  </cellStyles>
  <dxfs count="19">
    <dxf>
      <font>
        <strike val="0"/>
        <outline val="0"/>
        <shadow val="0"/>
        <u val="none"/>
        <vertAlign val="baseline"/>
        <sz val="11"/>
        <color theme="0"/>
        <name val="맑은 고딕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맑은 고딕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맑은 고딕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맑은 고딕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맑은 고딕"/>
        <scheme val="none"/>
      </font>
      <numFmt numFmtId="166" formatCode="&quot;₩&quot;#,##0.00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맑은 고딕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맑은 고딕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맑은 고딕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scheme val="none"/>
      </font>
      <fill>
        <patternFill patternType="solid">
          <fgColor indexed="64"/>
          <bgColor theme="1" tint="0.2499465926084170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scheme val="none"/>
      </font>
      <fill>
        <patternFill patternType="solid">
          <fgColor indexed="64"/>
          <bgColor theme="1" tint="0.2499465926084170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맑은 고딕"/>
        <scheme val="none"/>
      </font>
      <numFmt numFmtId="168" formatCode="mm/dd/yyyy"/>
    </dxf>
    <dxf>
      <font>
        <strike val="0"/>
        <outline val="0"/>
        <shadow val="0"/>
        <u val="none"/>
        <vertAlign val="baseline"/>
        <sz val="11"/>
        <color theme="0"/>
        <name val="맑은 고딕"/>
        <scheme val="none"/>
      </font>
    </dxf>
    <dxf>
      <font>
        <strike val="0"/>
        <outline val="0"/>
        <shadow val="0"/>
        <u val="none"/>
        <vertAlign val="baseline"/>
        <color theme="0"/>
        <name val="맑은 고딕"/>
        <scheme val="none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</dxf>
    <dxf>
      <border>
        <bottom style="thin">
          <color theme="1"/>
        </bottom>
        <vertical style="thick">
          <color theme="4"/>
        </vertical>
        <horizontal style="thin">
          <color theme="1"/>
        </horizontal>
      </border>
    </dxf>
  </dxfs>
  <tableStyles count="1" defaultTableStyle="Gas Mileage Log" defaultPivotStyle="PivotStyleLight2">
    <tableStyle name="Gas Mileage Log" pivot="0" count="2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4338046453873E-2"/>
          <c:y val="2.2688855069586886E-2"/>
          <c:w val="0.89974099245198913"/>
          <c:h val="0.85193079338785027"/>
        </c:manualLayout>
      </c:layout>
      <c:lineChart>
        <c:grouping val="standard"/>
        <c:varyColors val="0"/>
        <c:ser>
          <c:idx val="0"/>
          <c:order val="0"/>
          <c:tx>
            <c:strRef>
              <c:f>계산!$H$9</c:f>
              <c:strCache>
                <c:ptCount val="1"/>
                <c:pt idx="0">
                  <c:v>주행 거리(km)</c:v>
                </c:pt>
              </c:strCache>
            </c:strRef>
          </c:tx>
          <c:spPr>
            <a:ln w="2540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[0]!tripDates</c:f>
              <c:numCache>
                <c:formatCode>yy/mm/dd</c:formatCode>
                <c:ptCount val="10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</c:numCache>
            </c:numRef>
          </c:cat>
          <c:val>
            <c:numRef>
              <c:f>[0]!tripMiles</c:f>
              <c:numCache>
                <c:formatCode>General</c:formatCode>
                <c:ptCount val="10"/>
                <c:pt idx="0">
                  <c:v>162</c:v>
                </c:pt>
                <c:pt idx="1">
                  <c:v>183</c:v>
                </c:pt>
                <c:pt idx="2">
                  <c:v>227</c:v>
                </c:pt>
                <c:pt idx="3">
                  <c:v>130</c:v>
                </c:pt>
                <c:pt idx="4">
                  <c:v>0</c:v>
                </c:pt>
                <c:pt idx="5">
                  <c:v>0</c:v>
                </c:pt>
                <c:pt idx="6">
                  <c:v>94</c:v>
                </c:pt>
                <c:pt idx="7">
                  <c:v>0</c:v>
                </c:pt>
                <c:pt idx="8">
                  <c:v>131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6128"/>
        <c:axId val="168871040"/>
      </c:lineChart>
      <c:lineChart>
        <c:grouping val="standard"/>
        <c:varyColors val="0"/>
        <c:ser>
          <c:idx val="1"/>
          <c:order val="1"/>
          <c:tx>
            <c:strRef>
              <c:f>계산!$I$6</c:f>
              <c:strCache>
                <c:ptCount val="1"/>
                <c:pt idx="0">
                  <c:v>연비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tx1">
                  <a:lumMod val="75000"/>
                  <a:lumOff val="25000"/>
                </a:schemeClr>
              </a:solidFill>
              <a:ln w="41275">
                <a:solidFill>
                  <a:schemeClr val="accent1"/>
                </a:solidFill>
              </a:ln>
              <a:effectLst/>
            </c:spPr>
          </c:marker>
          <c:val>
            <c:numRef>
              <c:f>[0]!fuelSeries</c:f>
              <c:numCache>
                <c:formatCode>0.0</c:formatCode>
                <c:ptCount val="10"/>
                <c:pt idx="0">
                  <c:v>#N/A</c:v>
                </c:pt>
                <c:pt idx="1">
                  <c:v>58.035714285714292</c:v>
                </c:pt>
                <c:pt idx="2">
                  <c:v>#N/A</c:v>
                </c:pt>
                <c:pt idx="3">
                  <c:v>17.771084337349397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08256"/>
        <c:axId val="206606336"/>
      </c:lineChart>
      <c:dateAx>
        <c:axId val="136736128"/>
        <c:scaling>
          <c:orientation val="minMax"/>
        </c:scaling>
        <c:delete val="0"/>
        <c:axPos val="b"/>
        <c:numFmt formatCode="yy/mm/dd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ja-JP" sz="1000" b="0" i="0" u="none" strike="noStrike" kern="1200" spc="2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71040"/>
        <c:crosses val="autoZero"/>
        <c:auto val="1"/>
        <c:lblOffset val="100"/>
        <c:baseTimeUnit val="days"/>
      </c:dateAx>
      <c:valAx>
        <c:axId val="1688710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36128"/>
        <c:crosses val="autoZero"/>
        <c:crossBetween val="between"/>
      </c:valAx>
      <c:valAx>
        <c:axId val="20660633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08256"/>
        <c:crosses val="max"/>
        <c:crossBetween val="between"/>
      </c:valAx>
      <c:catAx>
        <c:axId val="206608256"/>
        <c:scaling>
          <c:orientation val="minMax"/>
        </c:scaling>
        <c:delete val="1"/>
        <c:axPos val="b"/>
        <c:numFmt formatCode="m/d/yyyy\ \ aaa" sourceLinked="1"/>
        <c:majorTickMark val="out"/>
        <c:minorTickMark val="none"/>
        <c:tickLblPos val="nextTo"/>
        <c:crossAx val="206606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0561538678632909"/>
          <c:y val="1.3771807935772734E-2"/>
          <c:w val="0.35351677814466742"/>
          <c:h val="5.4348206474190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spc="6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checked="Checked" firstButton="1" fmlaLink="secondAxisSelection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44592;&#47197; &#45936;&#51060;&#53552;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51452;&#54665; &#44592;&#47197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790576</xdr:colOff>
      <xdr:row>5</xdr:row>
      <xdr:rowOff>200026</xdr:rowOff>
    </xdr:from>
    <xdr:to>
      <xdr:col>11</xdr:col>
      <xdr:colOff>638176</xdr:colOff>
      <xdr:row>25</xdr:row>
      <xdr:rowOff>323851</xdr:rowOff>
    </xdr:to>
    <xdr:graphicFrame macro="">
      <xdr:nvGraphicFramePr>
        <xdr:cNvPr id="2" name="주행 기록 차트" descr="선택한 기간 동안 주행한 거리를 표시합니다.  연비 또는 연료 비용도 표시됩니다." title="주행 기록 차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1362075</xdr:colOff>
      <xdr:row>4</xdr:row>
      <xdr:rowOff>66675</xdr:rowOff>
    </xdr:from>
    <xdr:to>
      <xdr:col>6</xdr:col>
      <xdr:colOff>561975</xdr:colOff>
      <xdr:row>5</xdr:row>
      <xdr:rowOff>203341</xdr:rowOff>
    </xdr:to>
    <xdr:grpSp>
      <xdr:nvGrpSpPr>
        <xdr:cNvPr id="12" name="그룹 11"/>
        <xdr:cNvGrpSpPr/>
      </xdr:nvGrpSpPr>
      <xdr:grpSpPr>
        <a:xfrm>
          <a:off x="4676775" y="1419225"/>
          <a:ext cx="1200150" cy="346216"/>
          <a:chOff x="4381500" y="1228725"/>
          <a:chExt cx="1200150" cy="346216"/>
        </a:xfrm>
      </xdr:grpSpPr>
      <xdr:sp macro="" textlink="">
        <xdr:nvSpPr>
          <xdr:cNvPr id="20" name="연비 레이블"/>
          <xdr:cNvSpPr txBox="1"/>
        </xdr:nvSpPr>
        <xdr:spPr>
          <a:xfrm>
            <a:off x="4643161" y="1241146"/>
            <a:ext cx="640080" cy="3304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zh-CN" altLang="ko-KR" sz="1000">
                <a:solidFill>
                  <a:schemeClr val="bg1"/>
                </a:solidFill>
                <a:effectLst/>
                <a:latin typeface="맑은 고딕" panose="020B0503020000020004" pitchFamily="50" charset="-127"/>
                <a:ea typeface="+mn-ea"/>
                <a:cs typeface="+mn-cs"/>
              </a:rPr>
              <a:t>연비</a:t>
            </a:r>
            <a:endParaRPr lang="en-US" sz="800">
              <a:solidFill>
                <a:schemeClr val="bg1"/>
              </a:solidFill>
              <a:latin typeface="맑은 고딕" panose="020B0503020000020004" pitchFamily="50" charset="-127"/>
              <a:ea typeface="맑은 고딕" panose="020B0503020000020004" pitchFamily="50" charset="-127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연비 단추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>
              <a:xfrm>
                <a:off x="4381500" y="1228725"/>
                <a:ext cx="1200150" cy="346216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6</xdr:col>
      <xdr:colOff>114524</xdr:colOff>
      <xdr:row>4</xdr:row>
      <xdr:rowOff>108601</xdr:rowOff>
    </xdr:from>
    <xdr:to>
      <xdr:col>7</xdr:col>
      <xdr:colOff>466762</xdr:colOff>
      <xdr:row>5</xdr:row>
      <xdr:rowOff>163114</xdr:rowOff>
    </xdr:to>
    <xdr:sp macro="" textlink="">
      <xdr:nvSpPr>
        <xdr:cNvPr id="3" name="연료 비용 레이블"/>
        <xdr:cNvSpPr txBox="1"/>
      </xdr:nvSpPr>
      <xdr:spPr>
        <a:xfrm>
          <a:off x="5372324" y="1461151"/>
          <a:ext cx="1133288" cy="264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zh-CN" altLang="ko-KR" sz="1000">
              <a:solidFill>
                <a:schemeClr val="bg1"/>
              </a:solidFill>
              <a:effectLst/>
              <a:latin typeface="맑은 고딕" panose="020B0503020000020004" pitchFamily="50" charset="-127"/>
              <a:ea typeface="+mn-ea"/>
              <a:cs typeface="+mn-cs"/>
            </a:rPr>
            <a:t>연료 비용</a:t>
          </a:r>
          <a:endParaRPr lang="en-US" sz="800">
            <a:solidFill>
              <a:schemeClr val="bg1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104775</xdr:rowOff>
        </xdr:from>
        <xdr:to>
          <xdr:col>7</xdr:col>
          <xdr:colOff>419100</xdr:colOff>
          <xdr:row>5</xdr:row>
          <xdr:rowOff>171450</xdr:rowOff>
        </xdr:to>
        <xdr:sp macro="" textlink="">
          <xdr:nvSpPr>
            <xdr:cNvPr id="3074" name="연료 비용 단추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200025</xdr:colOff>
      <xdr:row>0</xdr:row>
      <xdr:rowOff>247650</xdr:rowOff>
    </xdr:from>
    <xdr:to>
      <xdr:col>2</xdr:col>
      <xdr:colOff>209550</xdr:colOff>
      <xdr:row>1</xdr:row>
      <xdr:rowOff>381000</xdr:rowOff>
    </xdr:to>
    <xdr:grpSp>
      <xdr:nvGrpSpPr>
        <xdr:cNvPr id="5" name="기록 아이콘" descr="계기판" title="서식 파일 로고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자유형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자유형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323850</xdr:colOff>
      <xdr:row>15</xdr:row>
      <xdr:rowOff>152399</xdr:rowOff>
    </xdr:from>
    <xdr:to>
      <xdr:col>3</xdr:col>
      <xdr:colOff>66674</xdr:colOff>
      <xdr:row>17</xdr:row>
      <xdr:rowOff>57150</xdr:rowOff>
    </xdr:to>
    <xdr:sp macro="" textlink="">
      <xdr:nvSpPr>
        <xdr:cNvPr id="8" name="기간 시작" descr="&quot;&quot;" title="입력 셀 강조 표시 프레임"/>
        <xdr:cNvSpPr/>
      </xdr:nvSpPr>
      <xdr:spPr>
        <a:xfrm>
          <a:off x="53340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4</xdr:row>
      <xdr:rowOff>19050</xdr:rowOff>
    </xdr:from>
    <xdr:to>
      <xdr:col>2</xdr:col>
      <xdr:colOff>1152144</xdr:colOff>
      <xdr:row>9</xdr:row>
      <xdr:rowOff>123444</xdr:rowOff>
    </xdr:to>
    <xdr:sp macro="" textlink="ReimbursableMiles">
      <xdr:nvSpPr>
        <xdr:cNvPr id="9" name="실비 정산 거리" descr="원형에 표시된 총 실비 정산 거리" title="총 실비 정산 거리"/>
        <xdr:cNvSpPr>
          <a:spLocks noChangeAspect="1"/>
        </xdr:cNvSpPr>
      </xdr:nvSpPr>
      <xdr:spPr>
        <a:xfrm>
          <a:off x="533400" y="1181100"/>
          <a:ext cx="1152144" cy="1152144"/>
        </a:xfrm>
        <a:prstGeom prst="ellipse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87BFAA1-453B-45AF-BEAD-5673A32BF313}" type="TxLink">
            <a:rPr lang="en-US" sz="1800" b="0" i="0" u="none" strike="noStrike">
              <a:solidFill>
                <a:schemeClr val="bg1"/>
              </a:solidFill>
              <a:latin typeface="맑은 고딕" panose="020B0503020000020004" pitchFamily="34" charset="-127"/>
              <a:ea typeface="맑은 고딕" panose="020B0503020000020004" pitchFamily="34" charset="-127"/>
            </a:rPr>
            <a:pPr algn="ctr"/>
            <a:t>500</a:t>
          </a:fld>
          <a:endParaRPr lang="en-US" sz="1800" b="0">
            <a:solidFill>
              <a:schemeClr val="bg1"/>
            </a:solidFill>
            <a:latin typeface="맑은 고딕" panose="020B0503020000020004" pitchFamily="34" charset="-127"/>
            <a:ea typeface="맑은 고딕" panose="020B0503020000020004" pitchFamily="34" charset="-127"/>
          </a:endParaRPr>
        </a:p>
      </xdr:txBody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1152526</xdr:colOff>
      <xdr:row>9</xdr:row>
      <xdr:rowOff>123826</xdr:rowOff>
    </xdr:to>
    <xdr:sp macro="" textlink="TotalReimbursement">
      <xdr:nvSpPr>
        <xdr:cNvPr id="11" name="총 실비 정산액" descr="원형에 표시된 총 실비 정산액&#10;총 실비 정산액&#10;&#10;" title="총 실비 정산액"/>
        <xdr:cNvSpPr>
          <a:spLocks noChangeAspect="1"/>
        </xdr:cNvSpPr>
      </xdr:nvSpPr>
      <xdr:spPr>
        <a:xfrm>
          <a:off x="2095500" y="1371600"/>
          <a:ext cx="1152526" cy="1152526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fld id="{E8A3372C-C8A5-44CD-984A-9FD29EF4D734}" type="TxLink">
            <a:rPr lang="en-US" sz="1800" b="0" i="0" u="none" strike="noStrike">
              <a:solidFill>
                <a:srgbClr val="FFFFFF"/>
              </a:solidFill>
              <a:latin typeface="맑은 고딕" panose="020B0503020000020004" pitchFamily="34" charset="-127"/>
              <a:ea typeface="맑은 고딕" panose="020B0503020000020004" pitchFamily="34" charset="-127"/>
            </a:rPr>
            <a:pPr algn="ctr"/>
            <a:t>₩270,000</a:t>
          </a:fld>
          <a:endParaRPr lang="en-US" sz="1800" b="0">
            <a:solidFill>
              <a:schemeClr val="bg1"/>
            </a:solidFill>
            <a:latin typeface="맑은 고딕" panose="020B0503020000020004" pitchFamily="34" charset="-127"/>
            <a:ea typeface="맑은 고딕" panose="020B0503020000020004" pitchFamily="34" charset="-127"/>
          </a:endParaRPr>
        </a:p>
      </xdr:txBody>
    </xdr:sp>
    <xdr:clientData/>
  </xdr:twoCellAnchor>
  <xdr:twoCellAnchor>
    <xdr:from>
      <xdr:col>3</xdr:col>
      <xdr:colOff>371475</xdr:colOff>
      <xdr:row>15</xdr:row>
      <xdr:rowOff>152399</xdr:rowOff>
    </xdr:from>
    <xdr:to>
      <xdr:col>5</xdr:col>
      <xdr:colOff>66674</xdr:colOff>
      <xdr:row>17</xdr:row>
      <xdr:rowOff>57150</xdr:rowOff>
    </xdr:to>
    <xdr:sp macro="" textlink="">
      <xdr:nvSpPr>
        <xdr:cNvPr id="14" name="기간 종료" descr="&quot;&quot;" title="입력 셀 강조 표시 프레임"/>
        <xdr:cNvSpPr/>
      </xdr:nvSpPr>
      <xdr:spPr>
        <a:xfrm>
          <a:off x="230505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323850</xdr:colOff>
      <xdr:row>24</xdr:row>
      <xdr:rowOff>152400</xdr:rowOff>
    </xdr:from>
    <xdr:to>
      <xdr:col>3</xdr:col>
      <xdr:colOff>66674</xdr:colOff>
      <xdr:row>26</xdr:row>
      <xdr:rowOff>57151</xdr:rowOff>
    </xdr:to>
    <xdr:sp macro="" textlink="">
      <xdr:nvSpPr>
        <xdr:cNvPr id="15" name="실비 정산" descr="&quot;&quot;" title="입력 셀 강조 표시 프레임"/>
        <xdr:cNvSpPr/>
      </xdr:nvSpPr>
      <xdr:spPr>
        <a:xfrm>
          <a:off x="533400" y="5991225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371475</xdr:colOff>
      <xdr:row>24</xdr:row>
      <xdr:rowOff>152400</xdr:rowOff>
    </xdr:from>
    <xdr:to>
      <xdr:col>5</xdr:col>
      <xdr:colOff>66674</xdr:colOff>
      <xdr:row>26</xdr:row>
      <xdr:rowOff>57151</xdr:rowOff>
    </xdr:to>
    <xdr:sp macro="" textlink="">
      <xdr:nvSpPr>
        <xdr:cNvPr id="16" name="이전 연료" descr="&quot;&quot;" title="입력 셀 강조 표시 프레임"/>
        <xdr:cNvSpPr/>
      </xdr:nvSpPr>
      <xdr:spPr>
        <a:xfrm>
          <a:off x="2066925" y="5915025"/>
          <a:ext cx="1257299" cy="619126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457200</xdr:colOff>
      <xdr:row>1</xdr:row>
      <xdr:rowOff>104775</xdr:rowOff>
    </xdr:from>
    <xdr:to>
      <xdr:col>12</xdr:col>
      <xdr:colOff>0</xdr:colOff>
      <xdr:row>1</xdr:row>
      <xdr:rowOff>400050</xdr:rowOff>
    </xdr:to>
    <xdr:sp macro="" textlink="">
      <xdr:nvSpPr>
        <xdr:cNvPr id="21" name="기록으로 이동" descr="&quot;&quot;" title="기록으로 이동 탐색 단추">
          <a:hlinkClick xmlns:r="http://schemas.openxmlformats.org/officeDocument/2006/relationships" r:id="rId2" tooltip="표 보기"/>
        </xdr:cNvPr>
        <xdr:cNvSpPr/>
      </xdr:nvSpPr>
      <xdr:spPr>
        <a:xfrm>
          <a:off x="9525000" y="514350"/>
          <a:ext cx="1657350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zh-CN" altLang="ko-KR" sz="1500" b="1">
              <a:solidFill>
                <a:schemeClr val="lt1"/>
              </a:solidFill>
              <a:effectLst/>
              <a:latin typeface="맑은 고딕" panose="020B0503020000020004" pitchFamily="34" charset="-127"/>
              <a:ea typeface="+mn-ea"/>
              <a:cs typeface="+mn-cs"/>
            </a:rPr>
            <a:t>기록으로 이동</a:t>
          </a:r>
          <a:r>
            <a:rPr lang="en-US" altLang="zh-CN" sz="1500" b="1">
              <a:solidFill>
                <a:schemeClr val="lt1"/>
              </a:solidFill>
              <a:effectLst/>
              <a:latin typeface="맑은 고딕" panose="020B0503020000020004" pitchFamily="34" charset="-127"/>
              <a:ea typeface="맑은 고딕" panose="020B0503020000020004" pitchFamily="34" charset="-127"/>
              <a:cs typeface="+mn-cs"/>
            </a:rPr>
            <a:t> &gt;</a:t>
          </a:r>
          <a:endParaRPr lang="ko-KR" altLang="ko-KR" sz="1500" b="1">
            <a:solidFill>
              <a:schemeClr val="lt1"/>
            </a:solidFill>
            <a:effectLst/>
            <a:latin typeface="맑은 고딕" panose="020B0503020000020004" pitchFamily="34" charset="-127"/>
            <a:ea typeface="맑은 고딕" panose="020B0503020000020004" pitchFamily="34" charset="-127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247650</xdr:rowOff>
    </xdr:from>
    <xdr:to>
      <xdr:col>1</xdr:col>
      <xdr:colOff>533400</xdr:colOff>
      <xdr:row>1</xdr:row>
      <xdr:rowOff>381000</xdr:rowOff>
    </xdr:to>
    <xdr:grpSp>
      <xdr:nvGrpSpPr>
        <xdr:cNvPr id="5" name="기록 아이콘" descr="계기판" title="서식 파일 로고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자유형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자유형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390525</xdr:colOff>
      <xdr:row>1</xdr:row>
      <xdr:rowOff>104775</xdr:rowOff>
    </xdr:from>
    <xdr:to>
      <xdr:col>11</xdr:col>
      <xdr:colOff>114300</xdr:colOff>
      <xdr:row>1</xdr:row>
      <xdr:rowOff>400050</xdr:rowOff>
    </xdr:to>
    <xdr:sp macro="" textlink="">
      <xdr:nvSpPr>
        <xdr:cNvPr id="18" name="차트로 이동" descr="&quot;&quot;" title="차트로 이동 탐색 단추">
          <a:hlinkClick xmlns:r="http://schemas.openxmlformats.org/officeDocument/2006/relationships" r:id="rId1" tooltip="차트 보기"/>
        </xdr:cNvPr>
        <xdr:cNvSpPr/>
      </xdr:nvSpPr>
      <xdr:spPr>
        <a:xfrm>
          <a:off x="10972800" y="514350"/>
          <a:ext cx="1438275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altLang="zh-CN" sz="1500" b="1">
              <a:solidFill>
                <a:schemeClr val="lt1"/>
              </a:solidFill>
              <a:effectLst/>
              <a:latin typeface="맑은 고딕" panose="020B0503020000020004" pitchFamily="34" charset="-127"/>
              <a:ea typeface="맑은 고딕" panose="020B0503020000020004" pitchFamily="34" charset="-127"/>
              <a:cs typeface="+mn-cs"/>
            </a:rPr>
            <a:t>&lt; </a:t>
          </a:r>
          <a:r>
            <a:rPr lang="zh-CN" altLang="ko-KR" sz="1500" b="1">
              <a:solidFill>
                <a:schemeClr val="lt1"/>
              </a:solidFill>
              <a:effectLst/>
              <a:latin typeface="맑은 고딕" panose="020B0503020000020004" pitchFamily="34" charset="-127"/>
              <a:ea typeface="+mn-ea"/>
              <a:cs typeface="+mn-cs"/>
            </a:rPr>
            <a:t>차트로 이동</a:t>
          </a:r>
          <a:endParaRPr lang="ko-KR" altLang="ko-KR" sz="1500" b="1">
            <a:solidFill>
              <a:schemeClr val="lt1"/>
            </a:solidFill>
            <a:effectLst/>
            <a:latin typeface="맑은 고딕" panose="020B0503020000020004" pitchFamily="34" charset="-127"/>
            <a:ea typeface="맑은 고딕" panose="020B0503020000020004" pitchFamily="34" charset="-127"/>
            <a:cs typeface="+mn-cs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데이터" displayName="데이터" ref="B5:N19" totalsRowShown="0" headerRowDxfId="14" dataDxfId="13">
  <autoFilter ref="B5:N19"/>
  <tableColumns count="13">
    <tableColumn id="1" name="날짜" dataDxfId="12"/>
    <tableColumn id="2" name="활동" dataDxfId="11"/>
    <tableColumn id="3" name="주행거리 1" dataDxfId="10" dataCellStyle="Miles"/>
    <tableColumn id="4" name="위치" dataDxfId="9"/>
    <tableColumn id="5" name="주행거리 2" dataDxfId="8" dataCellStyle="Miles"/>
    <tableColumn id="6" name="목적지" dataDxfId="7"/>
    <tableColumn id="9" name="실비 정산" dataDxfId="6"/>
    <tableColumn id="7" name="리터" dataDxfId="5"/>
    <tableColumn id="8" name="비용" dataDxfId="4"/>
    <tableColumn id="10" name="km" dataDxfId="3" dataCellStyle="Calculated">
      <calculatedColumnFormula>miles</calculatedColumnFormula>
    </tableColumn>
    <tableColumn id="11" name="연비" dataDxfId="2" dataCellStyle="Calculated">
      <calculatedColumnFormula>IF(OR(LEN(데이터[[#This Row],[주행거리 2]]),데이터[[#This Row],[주행거리 1]]=""),"",IFERROR(데이터[[#This Row],[km]]/데이터[[#This Row],[리터]],""))</calculatedColumnFormula>
    </tableColumn>
    <tableColumn id="12" name="원/km" dataDxfId="1" dataCellStyle="Calculated">
      <calculatedColumnFormula>IF(데이터[[#This Row],[연비]]="","",100*데이터[[#This Row],[비용]]/데이터[[#This Row],[km]])</calculatedColumnFormula>
    </tableColumn>
    <tableColumn id="13" name="참고" dataDxfId="0"/>
  </tableColumns>
  <tableStyleInfo name="Gas Mileage Log" showFirstColumn="0" showLastColumn="0" showRowStripes="0" showColumnStripes="0"/>
  <extLst>
    <ext xmlns:x14="http://schemas.microsoft.com/office/spreadsheetml/2009/9/main" uri="{504A1905-F514-4f6f-8877-14C23A59335A}">
      <x14:table altText="주행 기록 표" altTextSummary="날짜, 활동, 주행거리 1, 위치, 주행거리 2, 목적지, 실비 정산(예/아니요), 리터, 비용 등의 주행 데이터를 계산된 총 거리, 연비, 거리당 비용과 함께 나열합니다.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38300D"/>
      </a:dk2>
      <a:lt2>
        <a:srgbClr val="F7F4F0"/>
      </a:lt2>
      <a:accent1>
        <a:srgbClr val="EB7424"/>
      </a:accent1>
      <a:accent2>
        <a:srgbClr val="1AD4D8"/>
      </a:accent2>
      <a:accent3>
        <a:srgbClr val="7DCC21"/>
      </a:accent3>
      <a:accent4>
        <a:srgbClr val="7F52AA"/>
      </a:accent4>
      <a:accent5>
        <a:srgbClr val="F9C900"/>
      </a:accent5>
      <a:accent6>
        <a:srgbClr val="E50530"/>
      </a:accent6>
      <a:hlink>
        <a:srgbClr val="1AD4D8"/>
      </a:hlink>
      <a:folHlink>
        <a:srgbClr val="7F52AA"/>
      </a:folHlink>
    </a:clrScheme>
    <a:fontScheme name="Gas Mileage Log">
      <a:majorFont>
        <a:latin typeface="Impact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L29"/>
  <sheetViews>
    <sheetView showGridLines="0" tabSelected="1" zoomScaleNormal="100" workbookViewId="0"/>
  </sheetViews>
  <sheetFormatPr defaultRowHeight="16.5"/>
  <cols>
    <col min="1" max="1" width="2.75" style="11" customWidth="1"/>
    <col min="2" max="2" width="4.25" style="11" customWidth="1"/>
    <col min="3" max="3" width="15.625" style="11" customWidth="1"/>
    <col min="4" max="4" width="5.25" style="11" customWidth="1"/>
    <col min="5" max="5" width="15.625" style="11" customWidth="1"/>
    <col min="6" max="6" width="26.25" style="11" customWidth="1"/>
    <col min="7" max="7" width="10.25" style="11" customWidth="1"/>
    <col min="8" max="8" width="26.25" style="11" customWidth="1"/>
    <col min="9" max="9" width="13.5" style="11" customWidth="1"/>
    <col min="10" max="10" width="9.75" style="11" customWidth="1"/>
    <col min="11" max="12" width="9" style="11"/>
    <col min="13" max="13" width="2.75" style="11" customWidth="1"/>
    <col min="14" max="16384" width="9" style="11"/>
  </cols>
  <sheetData>
    <row r="1" spans="2:12" ht="32.25" customHeight="1">
      <c r="B1" s="30" t="s">
        <v>26</v>
      </c>
      <c r="C1" s="30"/>
      <c r="D1" s="30"/>
      <c r="E1" s="30"/>
      <c r="F1" s="10"/>
    </row>
    <row r="2" spans="2:12" ht="52.5" customHeight="1">
      <c r="B2" s="30"/>
      <c r="C2" s="30"/>
      <c r="D2" s="30"/>
      <c r="E2" s="30"/>
      <c r="F2" s="10"/>
    </row>
    <row r="3" spans="2:12" ht="5.2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11" spans="2:12">
      <c r="C11" s="13" t="s">
        <v>43</v>
      </c>
      <c r="E11" s="13" t="s">
        <v>28</v>
      </c>
    </row>
    <row r="12" spans="2:12">
      <c r="C12" s="13" t="s">
        <v>27</v>
      </c>
      <c r="E12" s="13" t="s">
        <v>43</v>
      </c>
    </row>
    <row r="17" spans="3:5" ht="39.75" customHeight="1">
      <c r="C17" s="16">
        <v>41030</v>
      </c>
      <c r="E17" s="16">
        <v>41039</v>
      </c>
    </row>
    <row r="18" spans="3:5" ht="10.5" customHeight="1"/>
    <row r="19" spans="3:5">
      <c r="C19" s="13" t="s">
        <v>29</v>
      </c>
      <c r="E19" s="13" t="s">
        <v>30</v>
      </c>
    </row>
    <row r="20" spans="3:5">
      <c r="C20" s="13" t="s">
        <v>31</v>
      </c>
      <c r="E20" s="13" t="s">
        <v>32</v>
      </c>
    </row>
    <row r="26" spans="3:5" ht="39.75" customHeight="1">
      <c r="C26" s="14">
        <v>54</v>
      </c>
      <c r="E26" s="15">
        <v>9800</v>
      </c>
    </row>
    <row r="27" spans="3:5" ht="10.5" customHeight="1"/>
    <row r="28" spans="3:5">
      <c r="C28" s="13" t="s">
        <v>43</v>
      </c>
      <c r="E28" s="13" t="s">
        <v>45</v>
      </c>
    </row>
    <row r="29" spans="3:5">
      <c r="C29" s="13" t="s">
        <v>44</v>
      </c>
      <c r="E29" s="13" t="s">
        <v>26</v>
      </c>
    </row>
  </sheetData>
  <mergeCells count="1">
    <mergeCell ref="B1:E2"/>
  </mergeCells>
  <phoneticPr fontId="7" type="noConversion"/>
  <pageMargins left="0.7" right="0.7" top="0.75" bottom="0.75" header="0.3" footer="0.3"/>
  <pageSetup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연비 단추">
              <controlPr defaultSize="0" autoFill="0" autoLine="0" autoPict="0">
                <anchor moveWithCells="1">
                  <from>
                    <xdr:col>5</xdr:col>
                    <xdr:colOff>1362075</xdr:colOff>
                    <xdr:row>4</xdr:row>
                    <xdr:rowOff>66675</xdr:rowOff>
                  </from>
                  <to>
                    <xdr:col>6</xdr:col>
                    <xdr:colOff>561975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연료 비용 단추">
              <controlPr defaultSize="0" autoFill="0" autoLine="0" autoPict="0">
                <anchor moveWithCells="1">
                  <from>
                    <xdr:col>6</xdr:col>
                    <xdr:colOff>0</xdr:colOff>
                    <xdr:row>4</xdr:row>
                    <xdr:rowOff>104775</xdr:rowOff>
                  </from>
                  <to>
                    <xdr:col>7</xdr:col>
                    <xdr:colOff>419100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249977111117893"/>
    <pageSetUpPr autoPageBreaks="0" fitToPage="1"/>
  </sheetPr>
  <dimension ref="B1:O24"/>
  <sheetViews>
    <sheetView showGridLines="0" zoomScaleNormal="100" workbookViewId="0"/>
  </sheetViews>
  <sheetFormatPr defaultRowHeight="22.5" customHeight="1"/>
  <cols>
    <col min="1" max="1" width="2.75" style="11" customWidth="1"/>
    <col min="2" max="2" width="14" style="11" customWidth="1"/>
    <col min="3" max="3" width="13.25" style="11" customWidth="1"/>
    <col min="4" max="4" width="13.875" style="11" customWidth="1"/>
    <col min="5" max="5" width="26.25" style="11" customWidth="1"/>
    <col min="6" max="6" width="13.375" style="11" customWidth="1"/>
    <col min="7" max="7" width="26.25" style="11" customWidth="1"/>
    <col min="8" max="8" width="15.375" style="11" customWidth="1"/>
    <col min="9" max="9" width="13.75" style="11" customWidth="1"/>
    <col min="10" max="10" width="12.25" style="17" customWidth="1"/>
    <col min="11" max="11" width="10.25" style="11" customWidth="1"/>
    <col min="12" max="12" width="9" style="11"/>
    <col min="13" max="13" width="11.625" style="11" customWidth="1"/>
    <col min="14" max="14" width="30.5" style="11" customWidth="1"/>
    <col min="15" max="15" width="2.75" style="11" customWidth="1"/>
    <col min="16" max="16384" width="9" style="11"/>
  </cols>
  <sheetData>
    <row r="1" spans="2:15" ht="32.25" customHeight="1">
      <c r="B1" s="31" t="s">
        <v>3</v>
      </c>
      <c r="C1" s="31"/>
      <c r="D1" s="31"/>
      <c r="E1" s="31"/>
    </row>
    <row r="2" spans="2:15" ht="52.5" customHeight="1">
      <c r="B2" s="31"/>
      <c r="C2" s="31"/>
      <c r="D2" s="31"/>
      <c r="E2" s="31"/>
      <c r="O2" s="11" t="s">
        <v>2</v>
      </c>
    </row>
    <row r="3" spans="2:15" ht="5.25" customHeight="1">
      <c r="B3" s="18"/>
      <c r="C3" s="18"/>
      <c r="D3" s="18"/>
      <c r="E3" s="18"/>
      <c r="F3" s="12"/>
      <c r="G3" s="12"/>
      <c r="H3" s="12"/>
      <c r="I3" s="12"/>
      <c r="J3" s="19"/>
      <c r="K3" s="12"/>
      <c r="L3" s="12"/>
      <c r="M3" s="12"/>
      <c r="N3" s="12"/>
    </row>
    <row r="5" spans="2:15" ht="22.5" customHeight="1">
      <c r="B5" s="20" t="s">
        <v>4</v>
      </c>
      <c r="C5" s="20" t="s">
        <v>5</v>
      </c>
      <c r="D5" s="20" t="s">
        <v>35</v>
      </c>
      <c r="E5" s="20" t="s">
        <v>8</v>
      </c>
      <c r="F5" s="20" t="s">
        <v>36</v>
      </c>
      <c r="G5" s="20" t="s">
        <v>16</v>
      </c>
      <c r="H5" s="20" t="s">
        <v>37</v>
      </c>
      <c r="I5" s="20" t="s">
        <v>21</v>
      </c>
      <c r="J5" s="21" t="s">
        <v>22</v>
      </c>
      <c r="K5" s="20" t="s">
        <v>23</v>
      </c>
      <c r="L5" s="20" t="s">
        <v>46</v>
      </c>
      <c r="M5" s="20" t="s">
        <v>38</v>
      </c>
      <c r="N5" s="20" t="s">
        <v>25</v>
      </c>
    </row>
    <row r="6" spans="2:15" ht="22.5" customHeight="1">
      <c r="B6" s="22">
        <v>41030</v>
      </c>
      <c r="C6" s="20" t="s">
        <v>6</v>
      </c>
      <c r="D6" s="23">
        <v>10123</v>
      </c>
      <c r="E6" s="20" t="s">
        <v>9</v>
      </c>
      <c r="F6" s="23">
        <v>10130</v>
      </c>
      <c r="G6" s="20"/>
      <c r="H6" s="20"/>
      <c r="I6" s="24">
        <v>15.56</v>
      </c>
      <c r="J6" s="25">
        <v>64110</v>
      </c>
      <c r="K6" s="26">
        <f>miles</f>
        <v>7</v>
      </c>
      <c r="L6" s="27" t="str">
        <f>IF(OR(LEN(데이터[[#This Row],[주행거리 2]]),데이터[[#This Row],[주행거리 1]]=""),"",IFERROR(데이터[[#This Row],[km]]/데이터[[#This Row],[리터]],""))</f>
        <v/>
      </c>
      <c r="M6" s="27" t="str">
        <f>IF(데이터[[#This Row],[연비]]="","",100*데이터[[#This Row],[비용]]/데이터[[#This Row],[km]])</f>
        <v/>
      </c>
      <c r="N6" s="20"/>
    </row>
    <row r="7" spans="2:15" ht="22.5" customHeight="1">
      <c r="B7" s="28">
        <v>41030</v>
      </c>
      <c r="C7" s="20" t="s">
        <v>6</v>
      </c>
      <c r="D7" s="23">
        <v>10130</v>
      </c>
      <c r="E7" s="20" t="s">
        <v>10</v>
      </c>
      <c r="F7" s="23">
        <v>10200</v>
      </c>
      <c r="G7" s="20" t="s">
        <v>17</v>
      </c>
      <c r="H7" s="20" t="s">
        <v>47</v>
      </c>
      <c r="I7" s="24"/>
      <c r="J7" s="25" t="s">
        <v>1</v>
      </c>
      <c r="K7" s="26">
        <f>miles</f>
        <v>70</v>
      </c>
      <c r="L7" s="27" t="str">
        <f>IF(OR(LEN(데이터[[#This Row],[주행거리 2]]),데이터[[#This Row],[주행거리 1]]=""),"",IFERROR(데이터[[#This Row],[km]]/데이터[[#This Row],[리터]],""))</f>
        <v/>
      </c>
      <c r="M7" s="27" t="str">
        <f>IF(데이터[[#This Row],[연비]]="","",100*데이터[[#This Row],[비용]]/데이터[[#This Row],[km]])</f>
        <v/>
      </c>
      <c r="N7" s="20"/>
    </row>
    <row r="8" spans="2:15" ht="22.5" customHeight="1">
      <c r="B8" s="28">
        <v>41030</v>
      </c>
      <c r="C8" s="20" t="s">
        <v>6</v>
      </c>
      <c r="D8" s="23">
        <v>10200</v>
      </c>
      <c r="E8" s="20" t="s">
        <v>11</v>
      </c>
      <c r="F8" s="23">
        <v>10285</v>
      </c>
      <c r="G8" s="20" t="s">
        <v>10</v>
      </c>
      <c r="H8" s="20" t="s">
        <v>47</v>
      </c>
      <c r="I8" s="24"/>
      <c r="J8" s="25" t="s">
        <v>1</v>
      </c>
      <c r="K8" s="26">
        <f>miles</f>
        <v>85</v>
      </c>
      <c r="L8" s="27" t="str">
        <f>IF(OR(LEN(데이터[[#This Row],[주행거리 2]]),데이터[[#This Row],[주행거리 1]]=""),"",IFERROR(데이터[[#This Row],[km]]/데이터[[#This Row],[리터]],""))</f>
        <v/>
      </c>
      <c r="M8" s="27" t="str">
        <f>IF(데이터[[#This Row],[연비]]="","",100*데이터[[#This Row],[비용]]/데이터[[#This Row],[km]])</f>
        <v/>
      </c>
      <c r="N8" s="20"/>
    </row>
    <row r="9" spans="2:15" ht="22.5" customHeight="1">
      <c r="B9" s="28">
        <v>41031</v>
      </c>
      <c r="C9" s="20" t="s">
        <v>6</v>
      </c>
      <c r="D9" s="23">
        <v>10285</v>
      </c>
      <c r="E9" s="20" t="s">
        <v>10</v>
      </c>
      <c r="F9" s="23">
        <v>10450</v>
      </c>
      <c r="G9" s="20" t="s">
        <v>13</v>
      </c>
      <c r="H9" s="20" t="s">
        <v>47</v>
      </c>
      <c r="I9" s="24"/>
      <c r="J9" s="25" t="s">
        <v>1</v>
      </c>
      <c r="K9" s="26">
        <f>miles</f>
        <v>165</v>
      </c>
      <c r="L9" s="27" t="str">
        <f>IF(OR(LEN(데이터[[#This Row],[주행거리 2]]),데이터[[#This Row],[주행거리 1]]=""),"",IFERROR(데이터[[#This Row],[km]]/데이터[[#This Row],[리터]],""))</f>
        <v/>
      </c>
      <c r="M9" s="27" t="str">
        <f>IF(데이터[[#This Row],[연비]]="","",100*데이터[[#This Row],[비용]]/데이터[[#This Row],[km]])</f>
        <v/>
      </c>
      <c r="N9" s="20"/>
    </row>
    <row r="10" spans="2:15" ht="22.5" customHeight="1">
      <c r="B10" s="28">
        <v>41031</v>
      </c>
      <c r="C10" s="20" t="s">
        <v>7</v>
      </c>
      <c r="D10" s="23">
        <v>10450</v>
      </c>
      <c r="E10" s="20" t="s">
        <v>12</v>
      </c>
      <c r="F10" s="23"/>
      <c r="G10" s="20"/>
      <c r="H10" s="20"/>
      <c r="I10" s="24">
        <v>11.2</v>
      </c>
      <c r="J10" s="25">
        <v>55420</v>
      </c>
      <c r="K10" s="26">
        <f>miles</f>
        <v>650</v>
      </c>
      <c r="L10" s="27">
        <f>IF(OR(LEN(데이터[[#This Row],[주행거리 2]]),데이터[[#This Row],[주행거리 1]]=""),"",IFERROR(데이터[[#This Row],[km]]/데이터[[#This Row],[리터]],""))</f>
        <v>58.035714285714292</v>
      </c>
      <c r="M10" s="27">
        <f>IF(데이터[[#This Row],[연비]]="","",100*데이터[[#This Row],[비용]]/데이터[[#This Row],[km]])</f>
        <v>8526.1538461538457</v>
      </c>
      <c r="N10" s="20"/>
    </row>
    <row r="11" spans="2:15" ht="22.5" customHeight="1">
      <c r="B11" s="28">
        <v>41031</v>
      </c>
      <c r="C11" s="20" t="s">
        <v>6</v>
      </c>
      <c r="D11" s="23">
        <v>10500</v>
      </c>
      <c r="E11" s="20" t="s">
        <v>13</v>
      </c>
      <c r="F11" s="23">
        <v>10518</v>
      </c>
      <c r="G11" s="20" t="s">
        <v>10</v>
      </c>
      <c r="H11" s="20" t="s">
        <v>19</v>
      </c>
      <c r="I11" s="24"/>
      <c r="J11" s="25" t="s">
        <v>1</v>
      </c>
      <c r="K11" s="26">
        <f>miles</f>
        <v>18</v>
      </c>
      <c r="L11" s="27" t="str">
        <f>IF(OR(LEN(데이터[[#This Row],[주행거리 2]]),데이터[[#This Row],[주행거리 1]]=""),"",IFERROR(데이터[[#This Row],[km]]/데이터[[#This Row],[리터]],""))</f>
        <v/>
      </c>
      <c r="M11" s="27" t="str">
        <f>IF(데이터[[#This Row],[연비]]="","",100*데이터[[#This Row],[비용]]/데이터[[#This Row],[km]])</f>
        <v/>
      </c>
      <c r="N11" s="20"/>
    </row>
    <row r="12" spans="2:15" ht="22.5" customHeight="1">
      <c r="B12" s="28">
        <v>41032</v>
      </c>
      <c r="C12" s="20" t="s">
        <v>6</v>
      </c>
      <c r="D12" s="23">
        <v>10518</v>
      </c>
      <c r="E12" s="20" t="s">
        <v>10</v>
      </c>
      <c r="F12" s="23">
        <v>10745</v>
      </c>
      <c r="G12" s="20" t="s">
        <v>10</v>
      </c>
      <c r="H12" s="20" t="s">
        <v>19</v>
      </c>
      <c r="I12" s="24"/>
      <c r="J12" s="25" t="s">
        <v>1</v>
      </c>
      <c r="K12" s="26">
        <f>miles</f>
        <v>227</v>
      </c>
      <c r="L12" s="27" t="str">
        <f>IF(OR(LEN(데이터[[#This Row],[주행거리 2]]),데이터[[#This Row],[주행거리 1]]=""),"",IFERROR(데이터[[#This Row],[km]]/데이터[[#This Row],[리터]],""))</f>
        <v/>
      </c>
      <c r="M12" s="27" t="str">
        <f>IF(데이터[[#This Row],[연비]]="","",100*데이터[[#This Row],[비용]]/데이터[[#This Row],[km]])</f>
        <v/>
      </c>
      <c r="N12" s="20"/>
    </row>
    <row r="13" spans="2:15" ht="22.5" customHeight="1">
      <c r="B13" s="28">
        <v>41033</v>
      </c>
      <c r="C13" s="20" t="s">
        <v>7</v>
      </c>
      <c r="D13" s="23">
        <v>10745</v>
      </c>
      <c r="E13" s="20" t="s">
        <v>9</v>
      </c>
      <c r="F13" s="23"/>
      <c r="G13" s="20"/>
      <c r="H13" s="20"/>
      <c r="I13" s="24">
        <v>16.600000000000001</v>
      </c>
      <c r="J13" s="25">
        <v>69240</v>
      </c>
      <c r="K13" s="26">
        <f>miles</f>
        <v>295</v>
      </c>
      <c r="L13" s="27">
        <f>IF(OR(LEN(데이터[[#This Row],[주행거리 2]]),데이터[[#This Row],[주행거리 1]]=""),"",IFERROR(데이터[[#This Row],[km]]/데이터[[#This Row],[리터]],""))</f>
        <v>17.771084337349397</v>
      </c>
      <c r="M13" s="27">
        <f>IF(데이터[[#This Row],[연비]]="","",100*데이터[[#This Row],[비용]]/데이터[[#This Row],[km]])</f>
        <v>23471.186440677968</v>
      </c>
      <c r="N13" s="20"/>
    </row>
    <row r="14" spans="2:15" ht="22.5" customHeight="1">
      <c r="B14" s="28">
        <v>41033</v>
      </c>
      <c r="C14" s="20" t="s">
        <v>6</v>
      </c>
      <c r="D14" s="23">
        <v>10745</v>
      </c>
      <c r="E14" s="20" t="s">
        <v>10</v>
      </c>
      <c r="F14" s="23">
        <v>10800</v>
      </c>
      <c r="G14" s="20" t="s">
        <v>14</v>
      </c>
      <c r="H14" s="20" t="s">
        <v>19</v>
      </c>
      <c r="I14" s="24"/>
      <c r="J14" s="25" t="s">
        <v>1</v>
      </c>
      <c r="K14" s="26">
        <f>miles</f>
        <v>55</v>
      </c>
      <c r="L14" s="27" t="str">
        <f>IF(OR(LEN(데이터[[#This Row],[주행거리 2]]),데이터[[#This Row],[주행거리 1]]=""),"",IFERROR(데이터[[#This Row],[km]]/데이터[[#This Row],[리터]],""))</f>
        <v/>
      </c>
      <c r="M14" s="27" t="str">
        <f>IF(데이터[[#This Row],[연비]]="","",100*데이터[[#This Row],[비용]]/데이터[[#This Row],[km]])</f>
        <v/>
      </c>
      <c r="N14" s="20"/>
    </row>
    <row r="15" spans="2:15" ht="22.5" customHeight="1">
      <c r="B15" s="28">
        <v>41033</v>
      </c>
      <c r="C15" s="20" t="s">
        <v>6</v>
      </c>
      <c r="D15" s="23">
        <v>10800</v>
      </c>
      <c r="E15" s="20" t="s">
        <v>14</v>
      </c>
      <c r="F15" s="23">
        <v>10875</v>
      </c>
      <c r="G15" s="20" t="s">
        <v>10</v>
      </c>
      <c r="H15" s="20" t="s">
        <v>19</v>
      </c>
      <c r="I15" s="24"/>
      <c r="J15" s="25" t="s">
        <v>1</v>
      </c>
      <c r="K15" s="26">
        <f>miles</f>
        <v>75</v>
      </c>
      <c r="L15" s="27" t="str">
        <f>IF(OR(LEN(데이터[[#This Row],[주행거리 2]]),데이터[[#This Row],[주행거리 1]]=""),"",IFERROR(데이터[[#This Row],[km]]/데이터[[#This Row],[리터]],""))</f>
        <v/>
      </c>
      <c r="M15" s="27" t="str">
        <f>IF(데이터[[#This Row],[연비]]="","",100*데이터[[#This Row],[비용]]/데이터[[#This Row],[km]])</f>
        <v/>
      </c>
      <c r="N15" s="20"/>
    </row>
    <row r="16" spans="2:15" ht="22.5" customHeight="1">
      <c r="B16" s="28">
        <v>41036</v>
      </c>
      <c r="C16" s="20" t="s">
        <v>6</v>
      </c>
      <c r="D16" s="23">
        <v>10875</v>
      </c>
      <c r="E16" s="20" t="s">
        <v>10</v>
      </c>
      <c r="F16" s="23">
        <v>10921</v>
      </c>
      <c r="G16" s="20" t="s">
        <v>17</v>
      </c>
      <c r="H16" s="20" t="s">
        <v>19</v>
      </c>
      <c r="I16" s="24"/>
      <c r="J16" s="25" t="s">
        <v>1</v>
      </c>
      <c r="K16" s="26">
        <f>miles</f>
        <v>46</v>
      </c>
      <c r="L16" s="27" t="str">
        <f>IF(OR(LEN(데이터[[#This Row],[주행거리 2]]),데이터[[#This Row],[주행거리 1]]=""),"",IFERROR(데이터[[#This Row],[km]]/데이터[[#This Row],[리터]],""))</f>
        <v/>
      </c>
      <c r="M16" s="27" t="str">
        <f>IF(데이터[[#This Row],[연비]]="","",100*데이터[[#This Row],[비용]]/데이터[[#This Row],[km]])</f>
        <v/>
      </c>
      <c r="N16" s="20"/>
    </row>
    <row r="17" spans="2:14" ht="22.5" customHeight="1">
      <c r="B17" s="28">
        <v>41036</v>
      </c>
      <c r="C17" s="20" t="s">
        <v>6</v>
      </c>
      <c r="D17" s="23">
        <v>10921</v>
      </c>
      <c r="E17" s="20" t="s">
        <v>11</v>
      </c>
      <c r="F17" s="23">
        <v>10969</v>
      </c>
      <c r="G17" s="20" t="s">
        <v>10</v>
      </c>
      <c r="H17" s="20" t="s">
        <v>19</v>
      </c>
      <c r="I17" s="24"/>
      <c r="J17" s="25" t="s">
        <v>1</v>
      </c>
      <c r="K17" s="26">
        <f>miles</f>
        <v>48</v>
      </c>
      <c r="L17" s="27" t="str">
        <f>IF(OR(LEN(데이터[[#This Row],[주행거리 2]]),데이터[[#This Row],[주행거리 1]]=""),"",IFERROR(데이터[[#This Row],[km]]/데이터[[#This Row],[리터]],""))</f>
        <v/>
      </c>
      <c r="M17" s="27" t="str">
        <f>IF(데이터[[#This Row],[연비]]="","",100*데이터[[#This Row],[비용]]/데이터[[#This Row],[km]])</f>
        <v/>
      </c>
      <c r="N17" s="20"/>
    </row>
    <row r="18" spans="2:14" ht="22.5" customHeight="1">
      <c r="B18" s="28">
        <v>41038</v>
      </c>
      <c r="C18" s="20" t="s">
        <v>6</v>
      </c>
      <c r="D18" s="23">
        <v>10969</v>
      </c>
      <c r="E18" s="20" t="s">
        <v>10</v>
      </c>
      <c r="F18" s="23">
        <v>11000</v>
      </c>
      <c r="G18" s="20" t="s">
        <v>15</v>
      </c>
      <c r="H18" s="20" t="s">
        <v>19</v>
      </c>
      <c r="I18" s="24"/>
      <c r="J18" s="25" t="s">
        <v>1</v>
      </c>
      <c r="K18" s="26">
        <f>miles</f>
        <v>31</v>
      </c>
      <c r="L18" s="27" t="str">
        <f>IF(OR(LEN(데이터[[#This Row],[주행거리 2]]),데이터[[#This Row],[주행거리 1]]=""),"",IFERROR(데이터[[#This Row],[km]]/데이터[[#This Row],[리터]],""))</f>
        <v/>
      </c>
      <c r="M18" s="27" t="str">
        <f>IF(데이터[[#This Row],[연비]]="","",100*데이터[[#This Row],[비용]]/데이터[[#This Row],[km]])</f>
        <v/>
      </c>
      <c r="N18" s="20"/>
    </row>
    <row r="19" spans="2:14" ht="22.5" customHeight="1">
      <c r="B19" s="28">
        <v>41038</v>
      </c>
      <c r="C19" s="20" t="s">
        <v>6</v>
      </c>
      <c r="D19" s="23">
        <v>11000</v>
      </c>
      <c r="E19" s="20" t="s">
        <v>15</v>
      </c>
      <c r="F19" s="23">
        <v>11100</v>
      </c>
      <c r="G19" s="20" t="s">
        <v>18</v>
      </c>
      <c r="H19" s="20" t="s">
        <v>20</v>
      </c>
      <c r="I19" s="24"/>
      <c r="J19" s="25" t="s">
        <v>1</v>
      </c>
      <c r="K19" s="26">
        <f>miles</f>
        <v>100</v>
      </c>
      <c r="L19" s="27" t="str">
        <f>IF(OR(LEN(데이터[[#This Row],[주행거리 2]]),데이터[[#This Row],[주행거리 1]]=""),"",IFERROR(데이터[[#This Row],[km]]/데이터[[#This Row],[리터]],""))</f>
        <v/>
      </c>
      <c r="M19" s="27" t="str">
        <f>IF(데이터[[#This Row],[연비]]="","",100*데이터[[#This Row],[비용]]/데이터[[#This Row],[km]])</f>
        <v/>
      </c>
      <c r="N19" s="20"/>
    </row>
    <row r="24" spans="2:14" ht="22.5" customHeight="1">
      <c r="D24" s="29"/>
    </row>
  </sheetData>
  <mergeCells count="1">
    <mergeCell ref="B1:E2"/>
  </mergeCells>
  <phoneticPr fontId="7" type="noConversion"/>
  <conditionalFormatting sqref="D6:D19">
    <cfRule type="expression" dxfId="16" priority="2">
      <formula>(($D6&lt;MAX($D$6:$D6)) + ($D6&lt;N($F5))) * ($D6&lt;&gt;"")</formula>
    </cfRule>
  </conditionalFormatting>
  <conditionalFormatting sqref="F6:F19">
    <cfRule type="expression" dxfId="15" priority="1">
      <formula>($F6&lt;$D6) * ($F6&lt;&gt;"")</formula>
    </cfRule>
  </conditionalFormatting>
  <dataValidations count="2">
    <dataValidation type="list" allowBlank="1" showInputMessage="1" sqref="H6:H19">
      <formula1>"예 ,아니요"</formula1>
    </dataValidation>
    <dataValidation type="list" errorStyle="warning" allowBlank="1" showInputMessage="1" showErrorMessage="1" errorTitle="문제가 발생했습니다." error="주행 기록이 제대로 작동하려면 해당 셀에 연료 또는 이동을 선택해야 합니다." sqref="C6:C19">
      <formula1>"이동,연료"</formula1>
    </dataValidation>
  </dataValidations>
  <pageMargins left="0.7" right="0.7" top="0.75" bottom="0.75" header="0.3" footer="0.3"/>
  <pageSetup fitToHeight="0" orientation="landscape" r:id="rId1"/>
  <ignoredErrors>
    <ignoredError sqref="H7:H18" listDataValidatio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9"/>
  <sheetViews>
    <sheetView workbookViewId="0">
      <selection activeCell="D11" sqref="D11"/>
    </sheetView>
  </sheetViews>
  <sheetFormatPr defaultRowHeight="16.5"/>
  <cols>
    <col min="1" max="3" width="9" style="1"/>
    <col min="4" max="4" width="13.5" style="1" customWidth="1"/>
    <col min="5" max="6" width="9" style="1"/>
    <col min="7" max="7" width="16.25" style="1" customWidth="1"/>
    <col min="8" max="8" width="17" style="1" customWidth="1"/>
    <col min="9" max="12" width="9" style="1"/>
    <col min="13" max="13" width="15.5" style="1" customWidth="1"/>
    <col min="14" max="14" width="9" style="1"/>
    <col min="15" max="15" width="9.5" style="1" customWidth="1"/>
    <col min="16" max="16384" width="9" style="1"/>
  </cols>
  <sheetData>
    <row r="1" spans="1:13">
      <c r="A1" s="1" t="s">
        <v>39</v>
      </c>
    </row>
    <row r="6" spans="1:13">
      <c r="I6" s="1" t="str">
        <f ca="1">OFFSET(I9,,secondAxis="연료 비용")</f>
        <v>연비</v>
      </c>
    </row>
    <row r="7" spans="1:13">
      <c r="M7" s="1">
        <v>1</v>
      </c>
    </row>
    <row r="8" spans="1:13">
      <c r="H8" s="1" t="s">
        <v>33</v>
      </c>
      <c r="I8" s="1" t="s">
        <v>34</v>
      </c>
      <c r="J8" s="1" t="s">
        <v>34</v>
      </c>
      <c r="L8" s="2" t="s">
        <v>0</v>
      </c>
      <c r="M8" s="3" t="str">
        <f>REPT("연비",M7=1)&amp;REPT("연료 비용",M7=2)</f>
        <v>연비</v>
      </c>
    </row>
    <row r="9" spans="1:13">
      <c r="H9" s="1" t="s">
        <v>40</v>
      </c>
      <c r="I9" s="1" t="s">
        <v>24</v>
      </c>
      <c r="J9" s="1" t="s">
        <v>38</v>
      </c>
    </row>
    <row r="10" spans="1:13" ht="17.25">
      <c r="C10" s="4" t="s">
        <v>41</v>
      </c>
      <c r="D10" s="5">
        <f>SUMIFS(데이터[km],데이터[실비 정산],"예",데이터[날짜],"&gt;="&amp;periodStart,데이터[날짜],"&lt;="&amp;periodEnd)</f>
        <v>500</v>
      </c>
      <c r="F10" s="1">
        <v>1</v>
      </c>
      <c r="G10" s="6">
        <f>periodStart</f>
        <v>41030</v>
      </c>
      <c r="H10" s="7">
        <f>SUMIFS(데이터[km],데이터[날짜],G10,데이터[활동],$H$8)</f>
        <v>162</v>
      </c>
      <c r="I10" s="8" t="e">
        <f>IFERROR(AVERAGEIFS(데이터[연비],데이터[날짜],G10,데이터[활동],$I$8),NA())</f>
        <v>#N/A</v>
      </c>
      <c r="J10" s="8" t="e">
        <f>IFERROR(AVERAGEIFS(데이터[원/km],데이터[날짜],G10,데이터[활동],$J$8),NA())</f>
        <v>#N/A</v>
      </c>
    </row>
    <row r="11" spans="1:13" ht="17.25">
      <c r="C11" s="4" t="s">
        <v>42</v>
      </c>
      <c r="D11" s="9">
        <f>D10*ReimbursementPerMile*10</f>
        <v>270000</v>
      </c>
      <c r="F11" s="1">
        <v>2</v>
      </c>
      <c r="G11" s="6">
        <f t="shared" ref="G11:G42" si="0">G10+1</f>
        <v>41031</v>
      </c>
      <c r="H11" s="7">
        <f>SUMIFS(데이터[km],데이터[날짜],G11,데이터[활동],$H$8)</f>
        <v>183</v>
      </c>
      <c r="I11" s="8">
        <f>IFERROR(AVERAGEIFS(데이터[연비],데이터[날짜],G11,데이터[활동],$I$8),NA())</f>
        <v>58.035714285714292</v>
      </c>
      <c r="J11" s="8">
        <f>IFERROR(AVERAGEIFS(데이터[원/km],데이터[날짜],G11,데이터[활동],$J$8),NA())</f>
        <v>8526.1538461538457</v>
      </c>
    </row>
    <row r="12" spans="1:13" ht="17.25">
      <c r="F12" s="1">
        <v>3</v>
      </c>
      <c r="G12" s="6">
        <f t="shared" si="0"/>
        <v>41032</v>
      </c>
      <c r="H12" s="7">
        <f>SUMIFS(데이터[km],데이터[날짜],G12,데이터[활동],$H$8)</f>
        <v>227</v>
      </c>
      <c r="I12" s="8" t="e">
        <f>IFERROR(AVERAGEIFS(데이터[연비],데이터[날짜],G12,데이터[활동],$I$8),NA())</f>
        <v>#N/A</v>
      </c>
      <c r="J12" s="8" t="e">
        <f>IFERROR(AVERAGEIFS(데이터[원/km],데이터[날짜],G12,데이터[활동],$J$8),NA())</f>
        <v>#N/A</v>
      </c>
    </row>
    <row r="13" spans="1:13" ht="17.25">
      <c r="F13" s="1">
        <v>4</v>
      </c>
      <c r="G13" s="6">
        <f t="shared" si="0"/>
        <v>41033</v>
      </c>
      <c r="H13" s="7">
        <f>SUMIFS(데이터[km],데이터[날짜],G13,데이터[활동],$H$8)</f>
        <v>130</v>
      </c>
      <c r="I13" s="8">
        <f>IFERROR(AVERAGEIFS(데이터[연비],데이터[날짜],G13,데이터[활동],$I$8),NA())</f>
        <v>17.771084337349397</v>
      </c>
      <c r="J13" s="8">
        <f>IFERROR(AVERAGEIFS(데이터[원/km],데이터[날짜],G13,데이터[활동],$J$8),NA())</f>
        <v>23471.186440677968</v>
      </c>
    </row>
    <row r="14" spans="1:13" ht="17.25">
      <c r="F14" s="1">
        <v>5</v>
      </c>
      <c r="G14" s="6">
        <f t="shared" si="0"/>
        <v>41034</v>
      </c>
      <c r="H14" s="7">
        <f>SUMIFS(데이터[km],데이터[날짜],G14,데이터[활동],$H$8)</f>
        <v>0</v>
      </c>
      <c r="I14" s="8" t="e">
        <f>IFERROR(AVERAGEIFS(데이터[연비],데이터[날짜],G14,데이터[활동],$I$8),NA())</f>
        <v>#N/A</v>
      </c>
      <c r="J14" s="8" t="e">
        <f>IFERROR(AVERAGEIFS(데이터[원/km],데이터[날짜],G14,데이터[활동],$J$8),NA())</f>
        <v>#N/A</v>
      </c>
    </row>
    <row r="15" spans="1:13" ht="17.25">
      <c r="F15" s="1">
        <v>6</v>
      </c>
      <c r="G15" s="6">
        <f t="shared" si="0"/>
        <v>41035</v>
      </c>
      <c r="H15" s="7">
        <f>SUMIFS(데이터[km],데이터[날짜],G15,데이터[활동],$H$8)</f>
        <v>0</v>
      </c>
      <c r="I15" s="8" t="e">
        <f>IFERROR(AVERAGEIFS(데이터[연비],데이터[날짜],G15,데이터[활동],$I$8),NA())</f>
        <v>#N/A</v>
      </c>
      <c r="J15" s="8" t="e">
        <f>IFERROR(AVERAGEIFS(데이터[원/km],데이터[날짜],G15,데이터[활동],$J$8),NA())</f>
        <v>#N/A</v>
      </c>
    </row>
    <row r="16" spans="1:13" ht="17.25">
      <c r="F16" s="1">
        <v>7</v>
      </c>
      <c r="G16" s="6">
        <f t="shared" si="0"/>
        <v>41036</v>
      </c>
      <c r="H16" s="7">
        <f>SUMIFS(데이터[km],데이터[날짜],G16,데이터[활동],$H$8)</f>
        <v>94</v>
      </c>
      <c r="I16" s="8" t="e">
        <f>IFERROR(AVERAGEIFS(데이터[연비],데이터[날짜],G16,데이터[활동],$I$8),NA())</f>
        <v>#N/A</v>
      </c>
      <c r="J16" s="8" t="e">
        <f>IFERROR(AVERAGEIFS(데이터[원/km],데이터[날짜],G16,데이터[활동],$J$8),NA())</f>
        <v>#N/A</v>
      </c>
    </row>
    <row r="17" spans="6:10" ht="17.25">
      <c r="F17" s="1">
        <v>8</v>
      </c>
      <c r="G17" s="6">
        <f t="shared" si="0"/>
        <v>41037</v>
      </c>
      <c r="H17" s="7">
        <f>SUMIFS(데이터[km],데이터[날짜],G17,데이터[활동],$H$8)</f>
        <v>0</v>
      </c>
      <c r="I17" s="8" t="e">
        <f>IFERROR(AVERAGEIFS(데이터[연비],데이터[날짜],G17,데이터[활동],$I$8),NA())</f>
        <v>#N/A</v>
      </c>
      <c r="J17" s="8" t="e">
        <f>IFERROR(AVERAGEIFS(데이터[원/km],데이터[날짜],G17,데이터[활동],$J$8),NA())</f>
        <v>#N/A</v>
      </c>
    </row>
    <row r="18" spans="6:10" ht="17.25">
      <c r="F18" s="1">
        <v>9</v>
      </c>
      <c r="G18" s="6">
        <f t="shared" si="0"/>
        <v>41038</v>
      </c>
      <c r="H18" s="7">
        <f>SUMIFS(데이터[km],데이터[날짜],G18,데이터[활동],$H$8)</f>
        <v>131</v>
      </c>
      <c r="I18" s="8" t="e">
        <f>IFERROR(AVERAGEIFS(데이터[연비],데이터[날짜],G18,데이터[활동],$I$8),NA())</f>
        <v>#N/A</v>
      </c>
      <c r="J18" s="8" t="e">
        <f>IFERROR(AVERAGEIFS(데이터[원/km],데이터[날짜],G18,데이터[활동],$J$8),NA())</f>
        <v>#N/A</v>
      </c>
    </row>
    <row r="19" spans="6:10" ht="17.25">
      <c r="F19" s="1">
        <v>10</v>
      </c>
      <c r="G19" s="6">
        <f t="shared" si="0"/>
        <v>41039</v>
      </c>
      <c r="H19" s="7">
        <f>SUMIFS(데이터[km],데이터[날짜],G19,데이터[활동],$H$8)</f>
        <v>0</v>
      </c>
      <c r="I19" s="8" t="e">
        <f>IFERROR(AVERAGEIFS(데이터[연비],데이터[날짜],G19,데이터[활동],$I$8),NA())</f>
        <v>#N/A</v>
      </c>
      <c r="J19" s="8" t="e">
        <f>IFERROR(AVERAGEIFS(데이터[원/km],데이터[날짜],G19,데이터[활동],$J$8),NA())</f>
        <v>#N/A</v>
      </c>
    </row>
    <row r="20" spans="6:10" ht="17.25">
      <c r="F20" s="1">
        <v>11</v>
      </c>
      <c r="G20" s="6">
        <f t="shared" si="0"/>
        <v>41040</v>
      </c>
      <c r="H20" s="7">
        <f>SUMIFS(데이터[km],데이터[날짜],G20,데이터[활동],$H$8)</f>
        <v>0</v>
      </c>
      <c r="I20" s="8" t="e">
        <f>IFERROR(AVERAGEIFS(데이터[연비],데이터[날짜],G20,데이터[활동],$I$8),NA())</f>
        <v>#N/A</v>
      </c>
      <c r="J20" s="8" t="e">
        <f>IFERROR(AVERAGEIFS(데이터[원/km],데이터[날짜],G20,데이터[활동],$J$8),NA())</f>
        <v>#N/A</v>
      </c>
    </row>
    <row r="21" spans="6:10" ht="17.25">
      <c r="F21" s="1">
        <v>12</v>
      </c>
      <c r="G21" s="6">
        <f t="shared" si="0"/>
        <v>41041</v>
      </c>
      <c r="H21" s="7">
        <f>SUMIFS(데이터[km],데이터[날짜],G21,데이터[활동],$H$8)</f>
        <v>0</v>
      </c>
      <c r="I21" s="8" t="e">
        <f>IFERROR(AVERAGEIFS(데이터[연비],데이터[날짜],G21,데이터[활동],$I$8),NA())</f>
        <v>#N/A</v>
      </c>
      <c r="J21" s="8" t="e">
        <f>IFERROR(AVERAGEIFS(데이터[원/km],데이터[날짜],G21,데이터[활동],$J$8),NA())</f>
        <v>#N/A</v>
      </c>
    </row>
    <row r="22" spans="6:10" ht="17.25">
      <c r="F22" s="1">
        <v>13</v>
      </c>
      <c r="G22" s="6">
        <f t="shared" si="0"/>
        <v>41042</v>
      </c>
      <c r="H22" s="7">
        <f>SUMIFS(데이터[km],데이터[날짜],G22,데이터[활동],$H$8)</f>
        <v>0</v>
      </c>
      <c r="I22" s="8" t="e">
        <f>IFERROR(AVERAGEIFS(데이터[연비],데이터[날짜],G22,데이터[활동],$I$8),NA())</f>
        <v>#N/A</v>
      </c>
      <c r="J22" s="8" t="e">
        <f>IFERROR(AVERAGEIFS(데이터[원/km],데이터[날짜],G22,데이터[활동],$J$8),NA())</f>
        <v>#N/A</v>
      </c>
    </row>
    <row r="23" spans="6:10" ht="17.25">
      <c r="F23" s="1">
        <v>14</v>
      </c>
      <c r="G23" s="6">
        <f t="shared" si="0"/>
        <v>41043</v>
      </c>
      <c r="H23" s="7">
        <f>SUMIFS(데이터[km],데이터[날짜],G23,데이터[활동],$H$8)</f>
        <v>0</v>
      </c>
      <c r="I23" s="8" t="e">
        <f>IFERROR(AVERAGEIFS(데이터[연비],데이터[날짜],G23,데이터[활동],$I$8),NA())</f>
        <v>#N/A</v>
      </c>
      <c r="J23" s="8" t="e">
        <f>IFERROR(AVERAGEIFS(데이터[원/km],데이터[날짜],G23,데이터[활동],$J$8),NA())</f>
        <v>#N/A</v>
      </c>
    </row>
    <row r="24" spans="6:10" ht="17.25">
      <c r="F24" s="1">
        <v>15</v>
      </c>
      <c r="G24" s="6">
        <f t="shared" si="0"/>
        <v>41044</v>
      </c>
      <c r="H24" s="7">
        <f>SUMIFS(데이터[km],데이터[날짜],G24,데이터[활동],$H$8)</f>
        <v>0</v>
      </c>
      <c r="I24" s="8" t="e">
        <f>IFERROR(AVERAGEIFS(데이터[연비],데이터[날짜],G24,데이터[활동],$I$8),NA())</f>
        <v>#N/A</v>
      </c>
      <c r="J24" s="8" t="e">
        <f>IFERROR(AVERAGEIFS(데이터[원/km],데이터[날짜],G24,데이터[활동],$J$8),NA())</f>
        <v>#N/A</v>
      </c>
    </row>
    <row r="25" spans="6:10" ht="17.25">
      <c r="F25" s="1">
        <v>16</v>
      </c>
      <c r="G25" s="6">
        <f t="shared" si="0"/>
        <v>41045</v>
      </c>
      <c r="H25" s="7">
        <f>SUMIFS(데이터[km],데이터[날짜],G25,데이터[활동],$H$8)</f>
        <v>0</v>
      </c>
      <c r="I25" s="8" t="e">
        <f>IFERROR(AVERAGEIFS(데이터[연비],데이터[날짜],G25,데이터[활동],$I$8),NA())</f>
        <v>#N/A</v>
      </c>
      <c r="J25" s="8" t="e">
        <f>IFERROR(AVERAGEIFS(데이터[원/km],데이터[날짜],G25,데이터[활동],$J$8),NA())</f>
        <v>#N/A</v>
      </c>
    </row>
    <row r="26" spans="6:10" ht="17.25">
      <c r="F26" s="1">
        <v>17</v>
      </c>
      <c r="G26" s="6">
        <f t="shared" si="0"/>
        <v>41046</v>
      </c>
      <c r="H26" s="7">
        <f>SUMIFS(데이터[km],데이터[날짜],G26,데이터[활동],$H$8)</f>
        <v>0</v>
      </c>
      <c r="I26" s="8" t="e">
        <f>IFERROR(AVERAGEIFS(데이터[연비],데이터[날짜],G26,데이터[활동],$I$8),NA())</f>
        <v>#N/A</v>
      </c>
      <c r="J26" s="8" t="e">
        <f>IFERROR(AVERAGEIFS(데이터[원/km],데이터[날짜],G26,데이터[활동],$J$8),NA())</f>
        <v>#N/A</v>
      </c>
    </row>
    <row r="27" spans="6:10" ht="17.25">
      <c r="F27" s="1">
        <v>18</v>
      </c>
      <c r="G27" s="6">
        <f t="shared" si="0"/>
        <v>41047</v>
      </c>
      <c r="H27" s="7">
        <f>SUMIFS(데이터[km],데이터[날짜],G27,데이터[활동],$H$8)</f>
        <v>0</v>
      </c>
      <c r="I27" s="8" t="e">
        <f>IFERROR(AVERAGEIFS(데이터[연비],데이터[날짜],G27,데이터[활동],$I$8),NA())</f>
        <v>#N/A</v>
      </c>
      <c r="J27" s="8" t="e">
        <f>IFERROR(AVERAGEIFS(데이터[원/km],데이터[날짜],G27,데이터[활동],$J$8),NA())</f>
        <v>#N/A</v>
      </c>
    </row>
    <row r="28" spans="6:10" ht="17.25">
      <c r="F28" s="1">
        <v>19</v>
      </c>
      <c r="G28" s="6">
        <f t="shared" si="0"/>
        <v>41048</v>
      </c>
      <c r="H28" s="7">
        <f>SUMIFS(데이터[km],데이터[날짜],G28,데이터[활동],$H$8)</f>
        <v>0</v>
      </c>
      <c r="I28" s="8" t="e">
        <f>IFERROR(AVERAGEIFS(데이터[연비],데이터[날짜],G28,데이터[활동],$I$8),NA())</f>
        <v>#N/A</v>
      </c>
      <c r="J28" s="8" t="e">
        <f>IFERROR(AVERAGEIFS(데이터[원/km],데이터[날짜],G28,데이터[활동],$J$8),NA())</f>
        <v>#N/A</v>
      </c>
    </row>
    <row r="29" spans="6:10" ht="17.25">
      <c r="F29" s="1">
        <v>20</v>
      </c>
      <c r="G29" s="6">
        <f t="shared" si="0"/>
        <v>41049</v>
      </c>
      <c r="H29" s="7">
        <f>SUMIFS(데이터[km],데이터[날짜],G29,데이터[활동],$H$8)</f>
        <v>0</v>
      </c>
      <c r="I29" s="8" t="e">
        <f>IFERROR(AVERAGEIFS(데이터[연비],데이터[날짜],G29,데이터[활동],$I$8),NA())</f>
        <v>#N/A</v>
      </c>
      <c r="J29" s="8" t="e">
        <f>IFERROR(AVERAGEIFS(데이터[원/km],데이터[날짜],G29,데이터[활동],$J$8),NA())</f>
        <v>#N/A</v>
      </c>
    </row>
    <row r="30" spans="6:10" ht="17.25">
      <c r="F30" s="1">
        <v>21</v>
      </c>
      <c r="G30" s="6">
        <f t="shared" si="0"/>
        <v>41050</v>
      </c>
      <c r="H30" s="7">
        <f>SUMIFS(데이터[km],데이터[날짜],G30,데이터[활동],$H$8)</f>
        <v>0</v>
      </c>
      <c r="I30" s="8" t="e">
        <f>IFERROR(AVERAGEIFS(데이터[연비],데이터[날짜],G30,데이터[활동],$I$8),NA())</f>
        <v>#N/A</v>
      </c>
      <c r="J30" s="8" t="e">
        <f>IFERROR(AVERAGEIFS(데이터[원/km],데이터[날짜],G30,데이터[활동],$J$8),NA())</f>
        <v>#N/A</v>
      </c>
    </row>
    <row r="31" spans="6:10" ht="17.25">
      <c r="F31" s="1">
        <v>22</v>
      </c>
      <c r="G31" s="6">
        <f t="shared" si="0"/>
        <v>41051</v>
      </c>
      <c r="H31" s="7">
        <f>SUMIFS(데이터[km],데이터[날짜],G31,데이터[활동],$H$8)</f>
        <v>0</v>
      </c>
      <c r="I31" s="8" t="e">
        <f>IFERROR(AVERAGEIFS(데이터[연비],데이터[날짜],G31,데이터[활동],$I$8),NA())</f>
        <v>#N/A</v>
      </c>
      <c r="J31" s="8" t="e">
        <f>IFERROR(AVERAGEIFS(데이터[원/km],데이터[날짜],G31,데이터[활동],$J$8),NA())</f>
        <v>#N/A</v>
      </c>
    </row>
    <row r="32" spans="6:10" ht="17.25">
      <c r="F32" s="1">
        <v>23</v>
      </c>
      <c r="G32" s="6">
        <f t="shared" si="0"/>
        <v>41052</v>
      </c>
      <c r="H32" s="7">
        <f>SUMIFS(데이터[km],데이터[날짜],G32,데이터[활동],$H$8)</f>
        <v>0</v>
      </c>
      <c r="I32" s="8" t="e">
        <f>IFERROR(AVERAGEIFS(데이터[연비],데이터[날짜],G32,데이터[활동],$I$8),NA())</f>
        <v>#N/A</v>
      </c>
      <c r="J32" s="8" t="e">
        <f>IFERROR(AVERAGEIFS(데이터[원/km],데이터[날짜],G32,데이터[활동],$J$8),NA())</f>
        <v>#N/A</v>
      </c>
    </row>
    <row r="33" spans="6:10" ht="17.25">
      <c r="F33" s="1">
        <v>24</v>
      </c>
      <c r="G33" s="6">
        <f t="shared" si="0"/>
        <v>41053</v>
      </c>
      <c r="H33" s="7">
        <f>SUMIFS(데이터[km],데이터[날짜],G33,데이터[활동],$H$8)</f>
        <v>0</v>
      </c>
      <c r="I33" s="8" t="e">
        <f>IFERROR(AVERAGEIFS(데이터[연비],데이터[날짜],G33,데이터[활동],$I$8),NA())</f>
        <v>#N/A</v>
      </c>
      <c r="J33" s="8" t="e">
        <f>IFERROR(AVERAGEIFS(데이터[원/km],데이터[날짜],G33,데이터[활동],$J$8),NA())</f>
        <v>#N/A</v>
      </c>
    </row>
    <row r="34" spans="6:10" ht="17.25">
      <c r="F34" s="1">
        <v>25</v>
      </c>
      <c r="G34" s="6">
        <f t="shared" si="0"/>
        <v>41054</v>
      </c>
      <c r="H34" s="7">
        <f>SUMIFS(데이터[km],데이터[날짜],G34,데이터[활동],$H$8)</f>
        <v>0</v>
      </c>
      <c r="I34" s="8" t="e">
        <f>IFERROR(AVERAGEIFS(데이터[연비],데이터[날짜],G34,데이터[활동],$I$8),NA())</f>
        <v>#N/A</v>
      </c>
      <c r="J34" s="8" t="e">
        <f>IFERROR(AVERAGEIFS(데이터[원/km],데이터[날짜],G34,데이터[활동],$J$8),NA())</f>
        <v>#N/A</v>
      </c>
    </row>
    <row r="35" spans="6:10" ht="17.25">
      <c r="F35" s="1">
        <v>26</v>
      </c>
      <c r="G35" s="6">
        <f t="shared" si="0"/>
        <v>41055</v>
      </c>
      <c r="H35" s="7">
        <f>SUMIFS(데이터[km],데이터[날짜],G35,데이터[활동],$H$8)</f>
        <v>0</v>
      </c>
      <c r="I35" s="8" t="e">
        <f>IFERROR(AVERAGEIFS(데이터[연비],데이터[날짜],G35,데이터[활동],$I$8),NA())</f>
        <v>#N/A</v>
      </c>
      <c r="J35" s="8" t="e">
        <f>IFERROR(AVERAGEIFS(데이터[원/km],데이터[날짜],G35,데이터[활동],$J$8),NA())</f>
        <v>#N/A</v>
      </c>
    </row>
    <row r="36" spans="6:10" ht="17.25">
      <c r="F36" s="1">
        <v>27</v>
      </c>
      <c r="G36" s="6">
        <f t="shared" si="0"/>
        <v>41056</v>
      </c>
      <c r="H36" s="7">
        <f>SUMIFS(데이터[km],데이터[날짜],G36,데이터[활동],$H$8)</f>
        <v>0</v>
      </c>
      <c r="I36" s="8" t="e">
        <f>IFERROR(AVERAGEIFS(데이터[연비],데이터[날짜],G36,데이터[활동],$I$8),NA())</f>
        <v>#N/A</v>
      </c>
      <c r="J36" s="8" t="e">
        <f>IFERROR(AVERAGEIFS(데이터[원/km],데이터[날짜],G36,데이터[활동],$J$8),NA())</f>
        <v>#N/A</v>
      </c>
    </row>
    <row r="37" spans="6:10" ht="17.25">
      <c r="F37" s="1">
        <v>28</v>
      </c>
      <c r="G37" s="6">
        <f t="shared" si="0"/>
        <v>41057</v>
      </c>
      <c r="H37" s="7">
        <f>SUMIFS(데이터[km],데이터[날짜],G37,데이터[활동],$H$8)</f>
        <v>0</v>
      </c>
      <c r="I37" s="8" t="e">
        <f>IFERROR(AVERAGEIFS(데이터[연비],데이터[날짜],G37,데이터[활동],$I$8),NA())</f>
        <v>#N/A</v>
      </c>
      <c r="J37" s="8" t="e">
        <f>IFERROR(AVERAGEIFS(데이터[원/km],데이터[날짜],G37,데이터[활동],$J$8),NA())</f>
        <v>#N/A</v>
      </c>
    </row>
    <row r="38" spans="6:10" ht="17.25">
      <c r="F38" s="1">
        <v>29</v>
      </c>
      <c r="G38" s="6">
        <f t="shared" si="0"/>
        <v>41058</v>
      </c>
      <c r="H38" s="7">
        <f>SUMIFS(데이터[km],데이터[날짜],G38,데이터[활동],$H$8)</f>
        <v>0</v>
      </c>
      <c r="I38" s="8" t="e">
        <f>IFERROR(AVERAGEIFS(데이터[연비],데이터[날짜],G38,데이터[활동],$I$8),NA())</f>
        <v>#N/A</v>
      </c>
      <c r="J38" s="8" t="e">
        <f>IFERROR(AVERAGEIFS(데이터[원/km],데이터[날짜],G38,데이터[활동],$J$8),NA())</f>
        <v>#N/A</v>
      </c>
    </row>
    <row r="39" spans="6:10" ht="17.25">
      <c r="F39" s="1">
        <v>30</v>
      </c>
      <c r="G39" s="6">
        <f t="shared" si="0"/>
        <v>41059</v>
      </c>
      <c r="H39" s="7">
        <f>SUMIFS(데이터[km],데이터[날짜],G39,데이터[활동],$H$8)</f>
        <v>0</v>
      </c>
      <c r="I39" s="8" t="e">
        <f>IFERROR(AVERAGEIFS(데이터[연비],데이터[날짜],G39,데이터[활동],$I$8),NA())</f>
        <v>#N/A</v>
      </c>
      <c r="J39" s="8" t="e">
        <f>IFERROR(AVERAGEIFS(데이터[원/km],데이터[날짜],G39,데이터[활동],$J$8),NA())</f>
        <v>#N/A</v>
      </c>
    </row>
    <row r="40" spans="6:10" ht="17.25">
      <c r="F40" s="1">
        <v>31</v>
      </c>
      <c r="G40" s="6">
        <f t="shared" si="0"/>
        <v>41060</v>
      </c>
      <c r="H40" s="7">
        <f>SUMIFS(데이터[km],데이터[날짜],G40,데이터[활동],$H$8)</f>
        <v>0</v>
      </c>
      <c r="I40" s="8" t="e">
        <f>IFERROR(AVERAGEIFS(데이터[연비],데이터[날짜],G40,데이터[활동],$I$8),NA())</f>
        <v>#N/A</v>
      </c>
      <c r="J40" s="8" t="e">
        <f>IFERROR(AVERAGEIFS(데이터[원/km],데이터[날짜],G40,데이터[활동],$J$8),NA())</f>
        <v>#N/A</v>
      </c>
    </row>
    <row r="41" spans="6:10" ht="17.25">
      <c r="F41" s="1">
        <v>32</v>
      </c>
      <c r="G41" s="6">
        <f t="shared" si="0"/>
        <v>41061</v>
      </c>
      <c r="H41" s="7">
        <f>SUMIFS(데이터[km],데이터[날짜],G41,데이터[활동],$H$8)</f>
        <v>0</v>
      </c>
      <c r="I41" s="8" t="e">
        <f>IFERROR(AVERAGEIFS(데이터[연비],데이터[날짜],G41,데이터[활동],$I$8),NA())</f>
        <v>#N/A</v>
      </c>
      <c r="J41" s="8" t="e">
        <f>IFERROR(AVERAGEIFS(데이터[원/km],데이터[날짜],G41,데이터[활동],$J$8),NA())</f>
        <v>#N/A</v>
      </c>
    </row>
    <row r="42" spans="6:10" ht="17.25">
      <c r="F42" s="1">
        <v>33</v>
      </c>
      <c r="G42" s="6">
        <f t="shared" si="0"/>
        <v>41062</v>
      </c>
      <c r="H42" s="7">
        <f>SUMIFS(데이터[km],데이터[날짜],G42,데이터[활동],$H$8)</f>
        <v>0</v>
      </c>
      <c r="I42" s="8" t="e">
        <f>IFERROR(AVERAGEIFS(데이터[연비],데이터[날짜],G42,데이터[활동],$I$8),NA())</f>
        <v>#N/A</v>
      </c>
      <c r="J42" s="8" t="e">
        <f>IFERROR(AVERAGEIFS(데이터[원/km],데이터[날짜],G42,데이터[활동],$J$8),NA())</f>
        <v>#N/A</v>
      </c>
    </row>
    <row r="43" spans="6:10" ht="17.25">
      <c r="F43" s="1">
        <v>34</v>
      </c>
      <c r="G43" s="6">
        <f t="shared" ref="G43:G69" si="1">G42+1</f>
        <v>41063</v>
      </c>
      <c r="H43" s="7">
        <f>SUMIFS(데이터[km],데이터[날짜],G43,데이터[활동],$H$8)</f>
        <v>0</v>
      </c>
      <c r="I43" s="8" t="e">
        <f>IFERROR(AVERAGEIFS(데이터[연비],데이터[날짜],G43,데이터[활동],$I$8),NA())</f>
        <v>#N/A</v>
      </c>
      <c r="J43" s="8" t="e">
        <f>IFERROR(AVERAGEIFS(데이터[원/km],데이터[날짜],G43,데이터[활동],$J$8),NA())</f>
        <v>#N/A</v>
      </c>
    </row>
    <row r="44" spans="6:10" ht="17.25">
      <c r="F44" s="1">
        <v>35</v>
      </c>
      <c r="G44" s="6">
        <f t="shared" si="1"/>
        <v>41064</v>
      </c>
      <c r="H44" s="7">
        <f>SUMIFS(데이터[km],데이터[날짜],G44,데이터[활동],$H$8)</f>
        <v>0</v>
      </c>
      <c r="I44" s="8" t="e">
        <f>IFERROR(AVERAGEIFS(데이터[연비],데이터[날짜],G44,데이터[활동],$I$8),NA())</f>
        <v>#N/A</v>
      </c>
      <c r="J44" s="8" t="e">
        <f>IFERROR(AVERAGEIFS(데이터[원/km],데이터[날짜],G44,데이터[활동],$J$8),NA())</f>
        <v>#N/A</v>
      </c>
    </row>
    <row r="45" spans="6:10" ht="17.25">
      <c r="F45" s="1">
        <v>36</v>
      </c>
      <c r="G45" s="6">
        <f t="shared" si="1"/>
        <v>41065</v>
      </c>
      <c r="H45" s="7">
        <f>SUMIFS(데이터[km],데이터[날짜],G45,데이터[활동],$H$8)</f>
        <v>0</v>
      </c>
      <c r="I45" s="8" t="e">
        <f>IFERROR(AVERAGEIFS(데이터[연비],데이터[날짜],G45,데이터[활동],$I$8),NA())</f>
        <v>#N/A</v>
      </c>
      <c r="J45" s="8" t="e">
        <f>IFERROR(AVERAGEIFS(데이터[원/km],데이터[날짜],G45,데이터[활동],$J$8),NA())</f>
        <v>#N/A</v>
      </c>
    </row>
    <row r="46" spans="6:10" ht="17.25">
      <c r="F46" s="1">
        <v>37</v>
      </c>
      <c r="G46" s="6">
        <f t="shared" si="1"/>
        <v>41066</v>
      </c>
      <c r="H46" s="7">
        <f>SUMIFS(데이터[km],데이터[날짜],G46,데이터[활동],$H$8)</f>
        <v>0</v>
      </c>
      <c r="I46" s="8" t="e">
        <f>IFERROR(AVERAGEIFS(데이터[연비],데이터[날짜],G46,데이터[활동],$I$8),NA())</f>
        <v>#N/A</v>
      </c>
      <c r="J46" s="8" t="e">
        <f>IFERROR(AVERAGEIFS(데이터[원/km],데이터[날짜],G46,데이터[활동],$J$8),NA())</f>
        <v>#N/A</v>
      </c>
    </row>
    <row r="47" spans="6:10" ht="17.25">
      <c r="F47" s="1">
        <v>38</v>
      </c>
      <c r="G47" s="6">
        <f t="shared" si="1"/>
        <v>41067</v>
      </c>
      <c r="H47" s="7">
        <f>SUMIFS(데이터[km],데이터[날짜],G47,데이터[활동],$H$8)</f>
        <v>0</v>
      </c>
      <c r="I47" s="8" t="e">
        <f>IFERROR(AVERAGEIFS(데이터[연비],데이터[날짜],G47,데이터[활동],$I$8),NA())</f>
        <v>#N/A</v>
      </c>
      <c r="J47" s="8" t="e">
        <f>IFERROR(AVERAGEIFS(데이터[원/km],데이터[날짜],G47,데이터[활동],$J$8),NA())</f>
        <v>#N/A</v>
      </c>
    </row>
    <row r="48" spans="6:10" ht="17.25">
      <c r="F48" s="1">
        <v>39</v>
      </c>
      <c r="G48" s="6">
        <f t="shared" si="1"/>
        <v>41068</v>
      </c>
      <c r="H48" s="7">
        <f>SUMIFS(데이터[km],데이터[날짜],G48,데이터[활동],$H$8)</f>
        <v>0</v>
      </c>
      <c r="I48" s="8" t="e">
        <f>IFERROR(AVERAGEIFS(데이터[연비],데이터[날짜],G48,데이터[활동],$I$8),NA())</f>
        <v>#N/A</v>
      </c>
      <c r="J48" s="8" t="e">
        <f>IFERROR(AVERAGEIFS(데이터[원/km],데이터[날짜],G48,데이터[활동],$J$8),NA())</f>
        <v>#N/A</v>
      </c>
    </row>
    <row r="49" spans="6:10" ht="17.25">
      <c r="F49" s="1">
        <v>40</v>
      </c>
      <c r="G49" s="6">
        <f t="shared" si="1"/>
        <v>41069</v>
      </c>
      <c r="H49" s="7">
        <f>SUMIFS(데이터[km],데이터[날짜],G49,데이터[활동],$H$8)</f>
        <v>0</v>
      </c>
      <c r="I49" s="8" t="e">
        <f>IFERROR(AVERAGEIFS(데이터[연비],데이터[날짜],G49,데이터[활동],$I$8),NA())</f>
        <v>#N/A</v>
      </c>
      <c r="J49" s="8" t="e">
        <f>IFERROR(AVERAGEIFS(데이터[원/km],데이터[날짜],G49,데이터[활동],$J$8),NA())</f>
        <v>#N/A</v>
      </c>
    </row>
    <row r="50" spans="6:10" ht="17.25">
      <c r="F50" s="1">
        <v>41</v>
      </c>
      <c r="G50" s="6">
        <f t="shared" si="1"/>
        <v>41070</v>
      </c>
      <c r="H50" s="7">
        <f>SUMIFS(데이터[km],데이터[날짜],G50,데이터[활동],$H$8)</f>
        <v>0</v>
      </c>
      <c r="I50" s="8" t="e">
        <f>IFERROR(AVERAGEIFS(데이터[연비],데이터[날짜],G50,데이터[활동],$I$8),NA())</f>
        <v>#N/A</v>
      </c>
      <c r="J50" s="8" t="e">
        <f>IFERROR(AVERAGEIFS(데이터[원/km],데이터[날짜],G50,데이터[활동],$J$8),NA())</f>
        <v>#N/A</v>
      </c>
    </row>
    <row r="51" spans="6:10" ht="17.25">
      <c r="F51" s="1">
        <v>42</v>
      </c>
      <c r="G51" s="6">
        <f t="shared" si="1"/>
        <v>41071</v>
      </c>
      <c r="H51" s="7">
        <f>SUMIFS(데이터[km],데이터[날짜],G51,데이터[활동],$H$8)</f>
        <v>0</v>
      </c>
      <c r="I51" s="8" t="e">
        <f>IFERROR(AVERAGEIFS(데이터[연비],데이터[날짜],G51,데이터[활동],$I$8),NA())</f>
        <v>#N/A</v>
      </c>
      <c r="J51" s="8" t="e">
        <f>IFERROR(AVERAGEIFS(데이터[원/km],데이터[날짜],G51,데이터[활동],$J$8),NA())</f>
        <v>#N/A</v>
      </c>
    </row>
    <row r="52" spans="6:10" ht="17.25">
      <c r="F52" s="1">
        <v>43</v>
      </c>
      <c r="G52" s="6">
        <f t="shared" si="1"/>
        <v>41072</v>
      </c>
      <c r="H52" s="7">
        <f>SUMIFS(데이터[km],데이터[날짜],G52,데이터[활동],$H$8)</f>
        <v>0</v>
      </c>
      <c r="I52" s="8" t="e">
        <f>IFERROR(AVERAGEIFS(데이터[연비],데이터[날짜],G52,데이터[활동],$I$8),NA())</f>
        <v>#N/A</v>
      </c>
      <c r="J52" s="8" t="e">
        <f>IFERROR(AVERAGEIFS(데이터[원/km],데이터[날짜],G52,데이터[활동],$J$8),NA())</f>
        <v>#N/A</v>
      </c>
    </row>
    <row r="53" spans="6:10" ht="17.25">
      <c r="F53" s="1">
        <v>44</v>
      </c>
      <c r="G53" s="6">
        <f t="shared" si="1"/>
        <v>41073</v>
      </c>
      <c r="H53" s="7">
        <f>SUMIFS(데이터[km],데이터[날짜],G53,데이터[활동],$H$8)</f>
        <v>0</v>
      </c>
      <c r="I53" s="8" t="e">
        <f>IFERROR(AVERAGEIFS(데이터[연비],데이터[날짜],G53,데이터[활동],$I$8),NA())</f>
        <v>#N/A</v>
      </c>
      <c r="J53" s="8" t="e">
        <f>IFERROR(AVERAGEIFS(데이터[원/km],데이터[날짜],G53,데이터[활동],$J$8),NA())</f>
        <v>#N/A</v>
      </c>
    </row>
    <row r="54" spans="6:10" ht="17.25">
      <c r="F54" s="1">
        <v>45</v>
      </c>
      <c r="G54" s="6">
        <f t="shared" si="1"/>
        <v>41074</v>
      </c>
      <c r="H54" s="7">
        <f>SUMIFS(데이터[km],데이터[날짜],G54,데이터[활동],$H$8)</f>
        <v>0</v>
      </c>
      <c r="I54" s="8" t="e">
        <f>IFERROR(AVERAGEIFS(데이터[연비],데이터[날짜],G54,데이터[활동],$I$8),NA())</f>
        <v>#N/A</v>
      </c>
      <c r="J54" s="8" t="e">
        <f>IFERROR(AVERAGEIFS(데이터[원/km],데이터[날짜],G54,데이터[활동],$J$8),NA())</f>
        <v>#N/A</v>
      </c>
    </row>
    <row r="55" spans="6:10" ht="17.25">
      <c r="F55" s="1">
        <v>46</v>
      </c>
      <c r="G55" s="6">
        <f t="shared" si="1"/>
        <v>41075</v>
      </c>
      <c r="H55" s="7">
        <f>SUMIFS(데이터[km],데이터[날짜],G55,데이터[활동],$H$8)</f>
        <v>0</v>
      </c>
      <c r="I55" s="8" t="e">
        <f>IFERROR(AVERAGEIFS(데이터[연비],데이터[날짜],G55,데이터[활동],$I$8),NA())</f>
        <v>#N/A</v>
      </c>
      <c r="J55" s="8" t="e">
        <f>IFERROR(AVERAGEIFS(데이터[원/km],데이터[날짜],G55,데이터[활동],$J$8),NA())</f>
        <v>#N/A</v>
      </c>
    </row>
    <row r="56" spans="6:10" ht="17.25">
      <c r="F56" s="1">
        <v>47</v>
      </c>
      <c r="G56" s="6">
        <f t="shared" si="1"/>
        <v>41076</v>
      </c>
      <c r="H56" s="7">
        <f>SUMIFS(데이터[km],데이터[날짜],G56,데이터[활동],$H$8)</f>
        <v>0</v>
      </c>
      <c r="I56" s="8" t="e">
        <f>IFERROR(AVERAGEIFS(데이터[연비],데이터[날짜],G56,데이터[활동],$I$8),NA())</f>
        <v>#N/A</v>
      </c>
      <c r="J56" s="8" t="e">
        <f>IFERROR(AVERAGEIFS(데이터[원/km],데이터[날짜],G56,데이터[활동],$J$8),NA())</f>
        <v>#N/A</v>
      </c>
    </row>
    <row r="57" spans="6:10" ht="17.25">
      <c r="F57" s="1">
        <v>48</v>
      </c>
      <c r="G57" s="6">
        <f t="shared" si="1"/>
        <v>41077</v>
      </c>
      <c r="H57" s="7">
        <f>SUMIFS(데이터[km],데이터[날짜],G57,데이터[활동],$H$8)</f>
        <v>0</v>
      </c>
      <c r="I57" s="8" t="e">
        <f>IFERROR(AVERAGEIFS(데이터[연비],데이터[날짜],G57,데이터[활동],$I$8),NA())</f>
        <v>#N/A</v>
      </c>
      <c r="J57" s="8" t="e">
        <f>IFERROR(AVERAGEIFS(데이터[원/km],데이터[날짜],G57,데이터[활동],$J$8),NA())</f>
        <v>#N/A</v>
      </c>
    </row>
    <row r="58" spans="6:10" ht="17.25">
      <c r="F58" s="1">
        <v>49</v>
      </c>
      <c r="G58" s="6">
        <f t="shared" si="1"/>
        <v>41078</v>
      </c>
      <c r="H58" s="7">
        <f>SUMIFS(데이터[km],데이터[날짜],G58,데이터[활동],$H$8)</f>
        <v>0</v>
      </c>
      <c r="I58" s="8" t="e">
        <f>IFERROR(AVERAGEIFS(데이터[연비],데이터[날짜],G58,데이터[활동],$I$8),NA())</f>
        <v>#N/A</v>
      </c>
      <c r="J58" s="8" t="e">
        <f>IFERROR(AVERAGEIFS(데이터[원/km],데이터[날짜],G58,데이터[활동],$J$8),NA())</f>
        <v>#N/A</v>
      </c>
    </row>
    <row r="59" spans="6:10" ht="17.25">
      <c r="F59" s="1">
        <v>50</v>
      </c>
      <c r="G59" s="6">
        <f t="shared" si="1"/>
        <v>41079</v>
      </c>
      <c r="H59" s="7">
        <f>SUMIFS(데이터[km],데이터[날짜],G59,데이터[활동],$H$8)</f>
        <v>0</v>
      </c>
      <c r="I59" s="8" t="e">
        <f>IFERROR(AVERAGEIFS(데이터[연비],데이터[날짜],G59,데이터[활동],$I$8),NA())</f>
        <v>#N/A</v>
      </c>
      <c r="J59" s="8" t="e">
        <f>IFERROR(AVERAGEIFS(데이터[원/km],데이터[날짜],G59,데이터[활동],$J$8),NA())</f>
        <v>#N/A</v>
      </c>
    </row>
    <row r="60" spans="6:10" ht="17.25">
      <c r="F60" s="1">
        <v>51</v>
      </c>
      <c r="G60" s="6">
        <f t="shared" si="1"/>
        <v>41080</v>
      </c>
      <c r="H60" s="7">
        <f>SUMIFS(데이터[km],데이터[날짜],G60,데이터[활동],$H$8)</f>
        <v>0</v>
      </c>
      <c r="I60" s="8" t="e">
        <f>IFERROR(AVERAGEIFS(데이터[연비],데이터[날짜],G60,데이터[활동],$I$8),NA())</f>
        <v>#N/A</v>
      </c>
      <c r="J60" s="8" t="e">
        <f>IFERROR(AVERAGEIFS(데이터[원/km],데이터[날짜],G60,데이터[활동],$J$8),NA())</f>
        <v>#N/A</v>
      </c>
    </row>
    <row r="61" spans="6:10" ht="17.25">
      <c r="F61" s="1">
        <v>52</v>
      </c>
      <c r="G61" s="6">
        <f t="shared" si="1"/>
        <v>41081</v>
      </c>
      <c r="H61" s="7">
        <f>SUMIFS(데이터[km],데이터[날짜],G61,데이터[활동],$H$8)</f>
        <v>0</v>
      </c>
      <c r="I61" s="8" t="e">
        <f>IFERROR(AVERAGEIFS(데이터[연비],데이터[날짜],G61,데이터[활동],$I$8),NA())</f>
        <v>#N/A</v>
      </c>
      <c r="J61" s="8" t="e">
        <f>IFERROR(AVERAGEIFS(데이터[원/km],데이터[날짜],G61,데이터[활동],$J$8),NA())</f>
        <v>#N/A</v>
      </c>
    </row>
    <row r="62" spans="6:10" ht="17.25">
      <c r="F62" s="1">
        <v>53</v>
      </c>
      <c r="G62" s="6">
        <f t="shared" si="1"/>
        <v>41082</v>
      </c>
      <c r="H62" s="7">
        <f>SUMIFS(데이터[km],데이터[날짜],G62,데이터[활동],$H$8)</f>
        <v>0</v>
      </c>
      <c r="I62" s="8" t="e">
        <f>IFERROR(AVERAGEIFS(데이터[연비],데이터[날짜],G62,데이터[활동],$I$8),NA())</f>
        <v>#N/A</v>
      </c>
      <c r="J62" s="8" t="e">
        <f>IFERROR(AVERAGEIFS(데이터[원/km],데이터[날짜],G62,데이터[활동],$J$8),NA())</f>
        <v>#N/A</v>
      </c>
    </row>
    <row r="63" spans="6:10" ht="17.25">
      <c r="F63" s="1">
        <v>54</v>
      </c>
      <c r="G63" s="6">
        <f t="shared" si="1"/>
        <v>41083</v>
      </c>
      <c r="H63" s="7">
        <f>SUMIFS(데이터[km],데이터[날짜],G63,데이터[활동],$H$8)</f>
        <v>0</v>
      </c>
      <c r="I63" s="8" t="e">
        <f>IFERROR(AVERAGEIFS(데이터[연비],데이터[날짜],G63,데이터[활동],$I$8),NA())</f>
        <v>#N/A</v>
      </c>
      <c r="J63" s="8" t="e">
        <f>IFERROR(AVERAGEIFS(데이터[원/km],데이터[날짜],G63,데이터[활동],$J$8),NA())</f>
        <v>#N/A</v>
      </c>
    </row>
    <row r="64" spans="6:10" ht="17.25">
      <c r="F64" s="1">
        <v>55</v>
      </c>
      <c r="G64" s="6">
        <f t="shared" si="1"/>
        <v>41084</v>
      </c>
      <c r="H64" s="7">
        <f>SUMIFS(데이터[km],데이터[날짜],G64,데이터[활동],$H$8)</f>
        <v>0</v>
      </c>
      <c r="I64" s="8" t="e">
        <f>IFERROR(AVERAGEIFS(데이터[연비],데이터[날짜],G64,데이터[활동],$I$8),NA())</f>
        <v>#N/A</v>
      </c>
      <c r="J64" s="8" t="e">
        <f>IFERROR(AVERAGEIFS(데이터[원/km],데이터[날짜],G64,데이터[활동],$J$8),NA())</f>
        <v>#N/A</v>
      </c>
    </row>
    <row r="65" spans="6:10" ht="17.25">
      <c r="F65" s="1">
        <v>56</v>
      </c>
      <c r="G65" s="6">
        <f t="shared" si="1"/>
        <v>41085</v>
      </c>
      <c r="H65" s="7">
        <f>SUMIFS(데이터[km],데이터[날짜],G65,데이터[활동],$H$8)</f>
        <v>0</v>
      </c>
      <c r="I65" s="8" t="e">
        <f>IFERROR(AVERAGEIFS(데이터[연비],데이터[날짜],G65,데이터[활동],$I$8),NA())</f>
        <v>#N/A</v>
      </c>
      <c r="J65" s="8" t="e">
        <f>IFERROR(AVERAGEIFS(데이터[원/km],데이터[날짜],G65,데이터[활동],$J$8),NA())</f>
        <v>#N/A</v>
      </c>
    </row>
    <row r="66" spans="6:10" ht="17.25">
      <c r="F66" s="1">
        <v>57</v>
      </c>
      <c r="G66" s="6">
        <f t="shared" si="1"/>
        <v>41086</v>
      </c>
      <c r="H66" s="7">
        <f>SUMIFS(데이터[km],데이터[날짜],G66,데이터[활동],$H$8)</f>
        <v>0</v>
      </c>
      <c r="I66" s="8" t="e">
        <f>IFERROR(AVERAGEIFS(데이터[연비],데이터[날짜],G66,데이터[활동],$I$8),NA())</f>
        <v>#N/A</v>
      </c>
      <c r="J66" s="8" t="e">
        <f>IFERROR(AVERAGEIFS(데이터[원/km],데이터[날짜],G66,데이터[활동],$J$8),NA())</f>
        <v>#N/A</v>
      </c>
    </row>
    <row r="67" spans="6:10" ht="17.25">
      <c r="F67" s="1">
        <v>58</v>
      </c>
      <c r="G67" s="6">
        <f t="shared" si="1"/>
        <v>41087</v>
      </c>
      <c r="H67" s="7">
        <f>SUMIFS(데이터[km],데이터[날짜],G67,데이터[활동],$H$8)</f>
        <v>0</v>
      </c>
      <c r="I67" s="8" t="e">
        <f>IFERROR(AVERAGEIFS(데이터[연비],데이터[날짜],G67,데이터[활동],$I$8),NA())</f>
        <v>#N/A</v>
      </c>
      <c r="J67" s="8" t="e">
        <f>IFERROR(AVERAGEIFS(데이터[원/km],데이터[날짜],G67,데이터[활동],$J$8),NA())</f>
        <v>#N/A</v>
      </c>
    </row>
    <row r="68" spans="6:10" ht="17.25">
      <c r="F68" s="1">
        <v>59</v>
      </c>
      <c r="G68" s="6">
        <f t="shared" si="1"/>
        <v>41088</v>
      </c>
      <c r="H68" s="7">
        <f>SUMIFS(데이터[km],데이터[날짜],G68,데이터[활동],$H$8)</f>
        <v>0</v>
      </c>
      <c r="I68" s="8" t="e">
        <f>IFERROR(AVERAGEIFS(데이터[연비],데이터[날짜],G68,데이터[활동],$I$8),NA())</f>
        <v>#N/A</v>
      </c>
      <c r="J68" s="8" t="e">
        <f>IFERROR(AVERAGEIFS(데이터[원/km],데이터[날짜],G68,데이터[활동],$J$8),NA())</f>
        <v>#N/A</v>
      </c>
    </row>
    <row r="69" spans="6:10" ht="17.25">
      <c r="F69" s="1">
        <v>60</v>
      </c>
      <c r="G69" s="6">
        <f t="shared" si="1"/>
        <v>41089</v>
      </c>
      <c r="H69" s="7">
        <f>SUMIFS(데이터[km],데이터[날짜],G69,데이터[활동],$H$8)</f>
        <v>0</v>
      </c>
      <c r="I69" s="8" t="e">
        <f>IFERROR(AVERAGEIFS(데이터[연비],데이터[날짜],G69,데이터[활동],$I$8),NA())</f>
        <v>#N/A</v>
      </c>
      <c r="J69" s="8" t="e">
        <f>IFERROR(AVERAGEIFS(데이터[원/km],데이터[날짜],G69,데이터[활동],$J$8),NA())</f>
        <v>#N/A</v>
      </c>
    </row>
  </sheetData>
  <phoneticPr fontId="7" type="noConversion"/>
  <dataValidations count="1">
    <dataValidation type="list" allowBlank="1" showInputMessage="1" showErrorMessage="1" sqref="M8">
      <formula1>"연비 ,연료 비용"</formula1>
    </dataValidation>
  </dataValidations>
  <pageMargins left="0.7" right="0.7" top="0.75" bottom="0.75" header="0.3" footer="0.3"/>
  <pageSetup orientation="landscape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9c1fb53-399a-4d91-bfc2-0a118990ebe4" xsi:nil="true"/>
    <AssetExpire xmlns="49c1fb53-399a-4d91-bfc2-0a118990ebe4">2029-01-01T08:00:00+00:00</AssetExpire>
    <CampaignTagsTaxHTField0 xmlns="49c1fb53-399a-4d91-bfc2-0a118990ebe4">
      <Terms xmlns="http://schemas.microsoft.com/office/infopath/2007/PartnerControls"/>
    </CampaignTagsTaxHTField0>
    <IntlLangReviewDate xmlns="49c1fb53-399a-4d91-bfc2-0a118990ebe4" xsi:nil="true"/>
    <TPFriendlyName xmlns="49c1fb53-399a-4d91-bfc2-0a118990ebe4" xsi:nil="true"/>
    <IntlLangReview xmlns="49c1fb53-399a-4d91-bfc2-0a118990ebe4">false</IntlLangReview>
    <LocLastLocAttemptVersionLookup xmlns="49c1fb53-399a-4d91-bfc2-0a118990ebe4">848674</LocLastLocAttemptVersionLookup>
    <PolicheckWords xmlns="49c1fb53-399a-4d91-bfc2-0a118990ebe4" xsi:nil="true"/>
    <SubmitterId xmlns="49c1fb53-399a-4d91-bfc2-0a118990ebe4" xsi:nil="true"/>
    <AcquiredFrom xmlns="49c1fb53-399a-4d91-bfc2-0a118990ebe4">Internal MS</AcquiredFrom>
    <EditorialStatus xmlns="49c1fb53-399a-4d91-bfc2-0a118990ebe4">Complete</EditorialStatus>
    <Markets xmlns="49c1fb53-399a-4d91-bfc2-0a118990ebe4"/>
    <OriginAsset xmlns="49c1fb53-399a-4d91-bfc2-0a118990ebe4" xsi:nil="true"/>
    <AssetStart xmlns="49c1fb53-399a-4d91-bfc2-0a118990ebe4">2012-07-27T02:52:00+00:00</AssetStart>
    <FriendlyTitle xmlns="49c1fb53-399a-4d91-bfc2-0a118990ebe4" xsi:nil="true"/>
    <MarketSpecific xmlns="49c1fb53-399a-4d91-bfc2-0a118990ebe4">false</MarketSpecific>
    <TPNamespace xmlns="49c1fb53-399a-4d91-bfc2-0a118990ebe4" xsi:nil="true"/>
    <PublishStatusLookup xmlns="49c1fb53-399a-4d91-bfc2-0a118990ebe4">
      <Value>471298</Value>
    </PublishStatusLookup>
    <APAuthor xmlns="49c1fb53-399a-4d91-bfc2-0a118990ebe4">
      <UserInfo>
        <DisplayName>REDMOND\v-sa</DisplayName>
        <AccountId>2467</AccountId>
        <AccountType/>
      </UserInfo>
    </APAuthor>
    <TPCommandLine xmlns="49c1fb53-399a-4d91-bfc2-0a118990ebe4" xsi:nil="true"/>
    <IntlLangReviewer xmlns="49c1fb53-399a-4d91-bfc2-0a118990ebe4" xsi:nil="true"/>
    <OpenTemplate xmlns="49c1fb53-399a-4d91-bfc2-0a118990ebe4">true</OpenTemplate>
    <CSXSubmissionDate xmlns="49c1fb53-399a-4d91-bfc2-0a118990ebe4" xsi:nil="true"/>
    <TaxCatchAll xmlns="49c1fb53-399a-4d91-bfc2-0a118990ebe4"/>
    <Manager xmlns="49c1fb53-399a-4d91-bfc2-0a118990ebe4" xsi:nil="true"/>
    <NumericId xmlns="49c1fb53-399a-4d91-bfc2-0a118990ebe4" xsi:nil="true"/>
    <ParentAssetId xmlns="49c1fb53-399a-4d91-bfc2-0a118990ebe4" xsi:nil="true"/>
    <OriginalSourceMarket xmlns="49c1fb53-399a-4d91-bfc2-0a118990ebe4">english</OriginalSourceMarket>
    <ApprovalStatus xmlns="49c1fb53-399a-4d91-bfc2-0a118990ebe4">InProgress</ApprovalStatus>
    <TPComponent xmlns="49c1fb53-399a-4d91-bfc2-0a118990ebe4" xsi:nil="true"/>
    <EditorialTags xmlns="49c1fb53-399a-4d91-bfc2-0a118990ebe4" xsi:nil="true"/>
    <TPExecutable xmlns="49c1fb53-399a-4d91-bfc2-0a118990ebe4" xsi:nil="true"/>
    <TPLaunchHelpLink xmlns="49c1fb53-399a-4d91-bfc2-0a118990ebe4" xsi:nil="true"/>
    <LocComments xmlns="49c1fb53-399a-4d91-bfc2-0a118990ebe4" xsi:nil="true"/>
    <LocRecommendedHandoff xmlns="49c1fb53-399a-4d91-bfc2-0a118990ebe4" xsi:nil="true"/>
    <SourceTitle xmlns="49c1fb53-399a-4d91-bfc2-0a118990ebe4" xsi:nil="true"/>
    <CSXUpdate xmlns="49c1fb53-399a-4d91-bfc2-0a118990ebe4">false</CSXUpdate>
    <IntlLocPriority xmlns="49c1fb53-399a-4d91-bfc2-0a118990ebe4" xsi:nil="true"/>
    <UAProjectedTotalWords xmlns="49c1fb53-399a-4d91-bfc2-0a118990ebe4" xsi:nil="true"/>
    <AssetType xmlns="49c1fb53-399a-4d91-bfc2-0a118990ebe4">TP</AssetType>
    <MachineTranslated xmlns="49c1fb53-399a-4d91-bfc2-0a118990ebe4">false</MachineTranslated>
    <OutputCachingOn xmlns="49c1fb53-399a-4d91-bfc2-0a118990ebe4">false</OutputCachingOn>
    <TemplateStatus xmlns="49c1fb53-399a-4d91-bfc2-0a118990ebe4">Complete</TemplateStatus>
    <IsSearchable xmlns="49c1fb53-399a-4d91-bfc2-0a118990ebe4">true</IsSearchable>
    <ContentItem xmlns="49c1fb53-399a-4d91-bfc2-0a118990ebe4" xsi:nil="true"/>
    <HandoffToMSDN xmlns="49c1fb53-399a-4d91-bfc2-0a118990ebe4" xsi:nil="true"/>
    <ShowIn xmlns="49c1fb53-399a-4d91-bfc2-0a118990ebe4">Show everywhere</ShowIn>
    <ThumbnailAssetId xmlns="49c1fb53-399a-4d91-bfc2-0a118990ebe4" xsi:nil="true"/>
    <UALocComments xmlns="49c1fb53-399a-4d91-bfc2-0a118990ebe4" xsi:nil="true"/>
    <UALocRecommendation xmlns="49c1fb53-399a-4d91-bfc2-0a118990ebe4">Localize</UALocRecommendation>
    <LastModifiedDateTime xmlns="49c1fb53-399a-4d91-bfc2-0a118990ebe4" xsi:nil="true"/>
    <LegacyData xmlns="49c1fb53-399a-4d91-bfc2-0a118990ebe4" xsi:nil="true"/>
    <LocManualTestRequired xmlns="49c1fb53-399a-4d91-bfc2-0a118990ebe4">false</LocManualTestRequired>
    <LocMarketGroupTiers2 xmlns="49c1fb53-399a-4d91-bfc2-0a118990ebe4" xsi:nil="true"/>
    <ClipArtFilename xmlns="49c1fb53-399a-4d91-bfc2-0a118990ebe4" xsi:nil="true"/>
    <TPApplication xmlns="49c1fb53-399a-4d91-bfc2-0a118990ebe4" xsi:nil="true"/>
    <CSXHash xmlns="49c1fb53-399a-4d91-bfc2-0a118990ebe4" xsi:nil="true"/>
    <DirectSourceMarket xmlns="49c1fb53-399a-4d91-bfc2-0a118990ebe4">english</DirectSourceMarket>
    <PrimaryImageGen xmlns="49c1fb53-399a-4d91-bfc2-0a118990ebe4">false</PrimaryImageGen>
    <PlannedPubDate xmlns="49c1fb53-399a-4d91-bfc2-0a118990ebe4" xsi:nil="true"/>
    <CSXSubmissionMarket xmlns="49c1fb53-399a-4d91-bfc2-0a118990ebe4" xsi:nil="true"/>
    <Downloads xmlns="49c1fb53-399a-4d91-bfc2-0a118990ebe4">0</Downloads>
    <ArtSampleDocs xmlns="49c1fb53-399a-4d91-bfc2-0a118990ebe4" xsi:nil="true"/>
    <TrustLevel xmlns="49c1fb53-399a-4d91-bfc2-0a118990ebe4">1 Microsoft Managed Content</TrustLevel>
    <BlockPublish xmlns="49c1fb53-399a-4d91-bfc2-0a118990ebe4">false</BlockPublish>
    <TPLaunchHelpLinkType xmlns="49c1fb53-399a-4d91-bfc2-0a118990ebe4">Template</TPLaunchHelpLinkType>
    <LocalizationTagsTaxHTField0 xmlns="49c1fb53-399a-4d91-bfc2-0a118990ebe4">
      <Terms xmlns="http://schemas.microsoft.com/office/infopath/2007/PartnerControls"/>
    </LocalizationTagsTaxHTField0>
    <BusinessGroup xmlns="49c1fb53-399a-4d91-bfc2-0a118990ebe4" xsi:nil="true"/>
    <Providers xmlns="49c1fb53-399a-4d91-bfc2-0a118990ebe4" xsi:nil="true"/>
    <TemplateTemplateType xmlns="49c1fb53-399a-4d91-bfc2-0a118990ebe4">Excel 2007 Default</TemplateTemplateType>
    <TimesCloned xmlns="49c1fb53-399a-4d91-bfc2-0a118990ebe4" xsi:nil="true"/>
    <TPAppVersion xmlns="49c1fb53-399a-4d91-bfc2-0a118990ebe4" xsi:nil="true"/>
    <VoteCount xmlns="49c1fb53-399a-4d91-bfc2-0a118990ebe4" xsi:nil="true"/>
    <AverageRating xmlns="49c1fb53-399a-4d91-bfc2-0a118990ebe4" xsi:nil="true"/>
    <FeatureTagsTaxHTField0 xmlns="49c1fb53-399a-4d91-bfc2-0a118990ebe4">
      <Terms xmlns="http://schemas.microsoft.com/office/infopath/2007/PartnerControls"/>
    </FeatureTagsTaxHTField0>
    <Provider xmlns="49c1fb53-399a-4d91-bfc2-0a118990ebe4" xsi:nil="true"/>
    <UACurrentWords xmlns="49c1fb53-399a-4d91-bfc2-0a118990ebe4" xsi:nil="true"/>
    <AssetId xmlns="49c1fb53-399a-4d91-bfc2-0a118990ebe4">TP103107649</AssetId>
    <TPClientViewer xmlns="49c1fb53-399a-4d91-bfc2-0a118990ebe4" xsi:nil="true"/>
    <DSATActionTaken xmlns="49c1fb53-399a-4d91-bfc2-0a118990ebe4" xsi:nil="true"/>
    <APEditor xmlns="49c1fb53-399a-4d91-bfc2-0a118990ebe4">
      <UserInfo>
        <DisplayName/>
        <AccountId xsi:nil="true"/>
        <AccountType/>
      </UserInfo>
    </APEditor>
    <TPInstallLocation xmlns="49c1fb53-399a-4d91-bfc2-0a118990ebe4" xsi:nil="true"/>
    <OOCacheId xmlns="49c1fb53-399a-4d91-bfc2-0a118990ebe4" xsi:nil="true"/>
    <IsDeleted xmlns="49c1fb53-399a-4d91-bfc2-0a118990ebe4">false</IsDeleted>
    <PublishTargets xmlns="49c1fb53-399a-4d91-bfc2-0a118990ebe4">OfficeOnlineVNext</PublishTargets>
    <ApprovalLog xmlns="49c1fb53-399a-4d91-bfc2-0a118990ebe4" xsi:nil="true"/>
    <BugNumber xmlns="49c1fb53-399a-4d91-bfc2-0a118990ebe4" xsi:nil="true"/>
    <CrawlForDependencies xmlns="49c1fb53-399a-4d91-bfc2-0a118990ebe4">false</CrawlForDependencies>
    <InternalTagsTaxHTField0 xmlns="49c1fb53-399a-4d91-bfc2-0a118990ebe4">
      <Terms xmlns="http://schemas.microsoft.com/office/infopath/2007/PartnerControls"/>
    </InternalTagsTaxHTField0>
    <LastHandOff xmlns="49c1fb53-399a-4d91-bfc2-0a118990ebe4" xsi:nil="true"/>
    <Milestone xmlns="49c1fb53-399a-4d91-bfc2-0a118990ebe4" xsi:nil="true"/>
    <OriginalRelease xmlns="49c1fb53-399a-4d91-bfc2-0a118990ebe4">15</OriginalRelease>
    <RecommendationsModifier xmlns="49c1fb53-399a-4d91-bfc2-0a118990ebe4" xsi:nil="true"/>
    <ScenarioTagsTaxHTField0 xmlns="49c1fb53-399a-4d91-bfc2-0a118990ebe4">
      <Terms xmlns="http://schemas.microsoft.com/office/infopath/2007/PartnerControls"/>
    </ScenarioTagsTaxHTField0>
    <UANotes xmlns="49c1fb53-399a-4d91-bfc2-0a118990ebe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161E0D1-B75D-4452-A264-A22868C1D7F4}">
  <ds:schemaRefs>
    <ds:schemaRef ds:uri="http://schemas.microsoft.com/office/2006/metadata/properties"/>
    <ds:schemaRef ds:uri="http://schemas.microsoft.com/office/infopath/2007/PartnerControls"/>
    <ds:schemaRef ds:uri="49c1fb53-399a-4d91-bfc2-0a118990ebe4"/>
  </ds:schemaRefs>
</ds:datastoreItem>
</file>

<file path=customXml/itemProps2.xml><?xml version="1.0" encoding="utf-8"?>
<ds:datastoreItem xmlns:ds="http://schemas.openxmlformats.org/officeDocument/2006/customXml" ds:itemID="{C0B8E0D8-4F76-4F28-8A9A-68542CAAD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1fb53-399a-4d91-bfc2-0a118990eb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BD6D9A-2BE3-4668-B87D-BCE873014B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주행 기록</vt:lpstr>
      <vt:lpstr>기록 데이터</vt:lpstr>
      <vt:lpstr>계산</vt:lpstr>
      <vt:lpstr>odometerBeginningFuel</vt:lpstr>
      <vt:lpstr>periodEnd</vt:lpstr>
      <vt:lpstr>periodStart</vt:lpstr>
      <vt:lpstr>계산!Print_Area</vt:lpstr>
      <vt:lpstr>'기록 데이터'!Print_Area</vt:lpstr>
      <vt:lpstr>'주행 기록'!Print_Area</vt:lpstr>
      <vt:lpstr>'기록 데이터'!Print_Titles</vt:lpstr>
      <vt:lpstr>ReimbursableMiles</vt:lpstr>
      <vt:lpstr>ReimbursementPerMile</vt:lpstr>
      <vt:lpstr>secondAxis</vt:lpstr>
      <vt:lpstr>secondAxisSelection</vt:lpstr>
      <vt:lpstr>TotalReimbursement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2012-07-26T20:09:46Z</dcterms:created>
  <dcterms:modified xsi:type="dcterms:W3CDTF">2012-12-14T00:46:39Z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