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702"/>
  <workbookPr codeName="ThisWorkbook" hidePivotFieldList="1"/>
  <mc:AlternateContent xmlns:mc="http://schemas.openxmlformats.org/markup-compatibility/2006">
    <mc:Choice Requires="x15">
      <x15ac:absPath xmlns:x15ac="http://schemas.microsoft.com/office/spreadsheetml/2010/11/ac" url="\\Deli\projects\Office_Online\technicians\IMartisek\Bugs\bugfixing\puf\ko-KR\target\"/>
    </mc:Choice>
  </mc:AlternateContent>
  <bookViews>
    <workbookView xWindow="0" yWindow="0" windowWidth="28800" windowHeight="14055" tabRatio="784" activeTab="1"/>
  </bookViews>
  <sheets>
    <sheet name="팁" sheetId="16" r:id="rId1"/>
    <sheet name="요약" sheetId="2" r:id="rId2"/>
    <sheet name="1월" sheetId="3" r:id="rId3"/>
    <sheet name="2월" sheetId="4" r:id="rId4"/>
    <sheet name="3월" sheetId="5" r:id="rId5"/>
    <sheet name="4월" sheetId="6" r:id="rId6"/>
    <sheet name="5월" sheetId="7" r:id="rId7"/>
    <sheet name="6월" sheetId="8" r:id="rId8"/>
    <sheet name="7월" sheetId="9" r:id="rId9"/>
    <sheet name="8월" sheetId="10" r:id="rId10"/>
    <sheet name="9월" sheetId="11" r:id="rId11"/>
    <sheet name="10월" sheetId="12" r:id="rId12"/>
    <sheet name="11월" sheetId="13" r:id="rId13"/>
    <sheet name="12월" sheetId="14" r:id="rId14"/>
  </sheets>
  <definedNames>
    <definedName name="_xlnm.Print_Titles" localSheetId="11">'9월'!$2:$2</definedName>
    <definedName name="_xlnm.Print_Titles" localSheetId="12">'11월'!$2:$2</definedName>
    <definedName name="_xlnm.Print_Titles" localSheetId="13">'12월'!$2:$2</definedName>
    <definedName name="_xlnm.Print_Titles" localSheetId="2">'1월'!$2:$2</definedName>
    <definedName name="_xlnm.Print_Titles" localSheetId="3">'2월'!$2:$2</definedName>
    <definedName name="_xlnm.Print_Titles" localSheetId="4">'3월'!$2:$2</definedName>
    <definedName name="_xlnm.Print_Titles" localSheetId="5">'4월'!$2:$2</definedName>
    <definedName name="_xlnm.Print_Titles" localSheetId="6">'5월'!$2:$2</definedName>
    <definedName name="_xlnm.Print_Titles" localSheetId="7">'6월'!$2:$2</definedName>
    <definedName name="_xlnm.Print_Titles" localSheetId="8">'7월'!$2:$2</definedName>
    <definedName name="_xlnm.Print_Titles" localSheetId="9">'8월'!$2:$2</definedName>
    <definedName name="_xlnm.Print_Titles" localSheetId="10">'9월'!$2:$2</definedName>
    <definedName name="_xlnm.Print_Titles" localSheetId="1">요약!$4:$4</definedName>
    <definedName name="경비범주">경비요약[경비]</definedName>
    <definedName name="열제목10">_8월경비[[#Headers],[날짜]]</definedName>
    <definedName name="열제목11">_9월경비[[#Headers],[날짜]]</definedName>
    <definedName name="열제목12">_10월경비[[#Headers],[날짜]]</definedName>
    <definedName name="열제목13">_11월경비[[#Headers],[날짜]]</definedName>
    <definedName name="열제목14">_12월경비[[#Headers],[날짜]]</definedName>
    <definedName name="열제목2">경비요약[[#Headers],[경비]]</definedName>
    <definedName name="열제목3">_1월경비[[#Headers],[날짜]]</definedName>
    <definedName name="열제목4">_2월경비[[#Headers],[날짜]]</definedName>
    <definedName name="열제목5">_3월경비[[#Headers],[날짜]]</definedName>
    <definedName name="열제목6">_4월경비[[#Headers],[날짜]]</definedName>
    <definedName name="열제목7">_5월경비[[#Headers],[날짜]]</definedName>
    <definedName name="열제목8">_6월경비[[#Headers],[날짜]]</definedName>
    <definedName name="열제목9">_7월경비[[#Headers],[날짜]]</definedName>
  </definedNames>
  <calcPr calcId="171027"/>
</workbook>
</file>

<file path=xl/calcChain.xml><?xml version="1.0" encoding="utf-8"?>
<calcChain xmlns="http://schemas.openxmlformats.org/spreadsheetml/2006/main">
  <c r="A18" i="16" l="1"/>
  <c r="A17" i="16"/>
  <c r="A16" i="16"/>
  <c r="A15" i="16"/>
  <c r="A14" i="16"/>
  <c r="A10" i="16"/>
  <c r="A9" i="16"/>
  <c r="A8" i="16"/>
  <c r="A7" i="16"/>
  <c r="B6" i="2" l="1"/>
  <c r="C6" i="2"/>
  <c r="D6" i="2"/>
  <c r="E6" i="2"/>
  <c r="F6" i="2"/>
  <c r="G6" i="2"/>
  <c r="H6" i="2"/>
  <c r="I6" i="2"/>
  <c r="J6" i="2"/>
  <c r="K6" i="2"/>
  <c r="L6" i="2"/>
  <c r="M6" i="2"/>
  <c r="B7" i="2"/>
  <c r="C7" i="2"/>
  <c r="D7" i="2"/>
  <c r="E7" i="2"/>
  <c r="F7" i="2"/>
  <c r="G7" i="2"/>
  <c r="H7" i="2"/>
  <c r="I7" i="2"/>
  <c r="J7" i="2"/>
  <c r="K7" i="2"/>
  <c r="L7" i="2"/>
  <c r="M7" i="2"/>
  <c r="B8" i="2"/>
  <c r="C8" i="2"/>
  <c r="D8" i="2"/>
  <c r="E8" i="2"/>
  <c r="F8" i="2"/>
  <c r="G8" i="2"/>
  <c r="H8" i="2"/>
  <c r="I8" i="2"/>
  <c r="J8" i="2"/>
  <c r="K8" i="2"/>
  <c r="L8" i="2"/>
  <c r="M8" i="2"/>
  <c r="B9" i="2"/>
  <c r="C9" i="2"/>
  <c r="D9" i="2"/>
  <c r="E9" i="2"/>
  <c r="F9" i="2"/>
  <c r="G9" i="2"/>
  <c r="H9" i="2"/>
  <c r="I9" i="2"/>
  <c r="J9" i="2"/>
  <c r="K9" i="2"/>
  <c r="L9" i="2"/>
  <c r="M9" i="2"/>
  <c r="M5" i="2"/>
  <c r="L5" i="2"/>
  <c r="L10" i="2" s="1"/>
  <c r="K5" i="2"/>
  <c r="J5" i="2"/>
  <c r="J10" i="2" s="1"/>
  <c r="I5" i="2"/>
  <c r="H5" i="2"/>
  <c r="H10" i="2" s="1"/>
  <c r="G5" i="2"/>
  <c r="F5" i="2"/>
  <c r="F10" i="2" s="1"/>
  <c r="E5" i="2"/>
  <c r="D5" i="2"/>
  <c r="D10" i="2" s="1"/>
  <c r="C5" i="2"/>
  <c r="B5" i="2"/>
  <c r="C9" i="14"/>
  <c r="C9" i="13"/>
  <c r="C9" i="12"/>
  <c r="C9" i="11"/>
  <c r="C9" i="10"/>
  <c r="C9" i="9"/>
  <c r="C9" i="8"/>
  <c r="C9" i="7"/>
  <c r="C9" i="6"/>
  <c r="C9" i="5"/>
  <c r="C9" i="4"/>
  <c r="C9" i="3"/>
  <c r="E10" i="2" l="1"/>
  <c r="I10" i="2"/>
  <c r="M10" i="2"/>
  <c r="C10" i="2"/>
  <c r="G10" i="2"/>
  <c r="K10" i="2"/>
  <c r="N5" i="2"/>
  <c r="B10" i="2"/>
  <c r="N6" i="2"/>
  <c r="N7" i="2"/>
  <c r="N8" i="2"/>
  <c r="N9" i="2"/>
  <c r="N10" i="2" l="1"/>
  <c r="A4" i="14"/>
  <c r="A3" i="14"/>
  <c r="A4" i="13"/>
  <c r="A3" i="13"/>
  <c r="A4" i="12"/>
  <c r="A3" i="12"/>
  <c r="A4" i="11"/>
  <c r="A3" i="11"/>
  <c r="A4" i="10"/>
  <c r="A3" i="10"/>
  <c r="A4" i="9"/>
  <c r="A3" i="9"/>
  <c r="A4" i="8"/>
  <c r="A3" i="8"/>
  <c r="A4" i="7"/>
  <c r="A3" i="7"/>
  <c r="A4" i="6"/>
  <c r="A3" i="6"/>
  <c r="A4" i="5"/>
  <c r="A3" i="5"/>
  <c r="A4" i="4"/>
  <c r="A3" i="4"/>
  <c r="A4" i="3"/>
  <c r="A3" i="3"/>
</calcChain>
</file>

<file path=xl/sharedStrings.xml><?xml version="1.0" encoding="utf-8"?>
<sst xmlns="http://schemas.openxmlformats.org/spreadsheetml/2006/main" count="260" uniqueCount="52">
  <si>
    <t>서식 파일 팁</t>
  </si>
  <si>
    <t>경비 추세 요약 시트와 월별 상세 경비 내역 사이를 이동하는 간단한 방법이 있나요?</t>
  </si>
  <si>
    <t>경비 요약에 새 경비 유형을 추가하거나 새 월별 경비를 추가하려면 어떻게 해야 하나요?</t>
  </si>
  <si>
    <t>차트 아래에 있는 경비 요약과 월별 상세 경비 내역은 모두 Excel 표입니다. Excel 표에 새 행을 추가하려면 다음을 수행합니다.</t>
  </si>
  <si>
    <t>월별 워크시트에서 해당 경비에 상응하는 각 경비 유형에 대해 경비 금액을 입력합니다.</t>
  </si>
  <si>
    <t xml:space="preserve">예를 들면 다음과 같습니다. "경비 1"이 1월~6월과 12월에 발생한다고 가정합니다. </t>
  </si>
  <si>
    <t>경비 추세</t>
  </si>
  <si>
    <t>경비</t>
  </si>
  <si>
    <t>경비 1</t>
  </si>
  <si>
    <t>경비 2</t>
  </si>
  <si>
    <t>경비 3</t>
  </si>
  <si>
    <t>경비 4</t>
  </si>
  <si>
    <t>경비 5</t>
  </si>
  <si>
    <t>1월</t>
  </si>
  <si>
    <t>2월</t>
  </si>
  <si>
    <t>3월</t>
  </si>
  <si>
    <t>4월</t>
  </si>
  <si>
    <t>5월</t>
  </si>
  <si>
    <t>6월</t>
  </si>
  <si>
    <t>7월</t>
  </si>
  <si>
    <t>8월</t>
  </si>
  <si>
    <t>9월</t>
  </si>
  <si>
    <t>10월</t>
  </si>
  <si>
    <t>11월</t>
  </si>
  <si>
    <t>12월</t>
  </si>
  <si>
    <t>팁</t>
  </si>
  <si>
    <t>추세</t>
  </si>
  <si>
    <t>1월 경비</t>
  </si>
  <si>
    <t>날짜</t>
  </si>
  <si>
    <t>PO 번호</t>
  </si>
  <si>
    <t>A-12345</t>
  </si>
  <si>
    <t>A-12346</t>
  </si>
  <si>
    <t>금액</t>
  </si>
  <si>
    <t>범주</t>
  </si>
  <si>
    <t>설명</t>
  </si>
  <si>
    <t>소모품</t>
  </si>
  <si>
    <t>2월 경비</t>
  </si>
  <si>
    <t>3월 경비</t>
  </si>
  <si>
    <t>4월 경비</t>
  </si>
  <si>
    <t>5월 경비</t>
  </si>
  <si>
    <t>6월 경비</t>
  </si>
  <si>
    <t>7월 경비</t>
  </si>
  <si>
    <t>8월 경비</t>
  </si>
  <si>
    <t>9월 경비</t>
  </si>
  <si>
    <t>10월 경비</t>
  </si>
  <si>
    <t>11월 경비</t>
  </si>
  <si>
    <t>12월 경비</t>
  </si>
  <si>
    <r>
      <rPr>
        <sz val="11"/>
        <color theme="10"/>
        <rFont val="Malgun gothic"/>
        <family val="3"/>
        <charset val="129"/>
        <scheme val="minor"/>
      </rPr>
      <t>팁</t>
    </r>
  </si>
  <si>
    <r>
      <rPr>
        <b/>
        <sz val="11"/>
        <color theme="1"/>
        <rFont val="Malgun gothic"/>
        <family val="3"/>
        <charset val="129"/>
      </rPr>
      <t>요약</t>
    </r>
    <r>
      <rPr>
        <sz val="11"/>
        <color theme="1"/>
        <rFont val="Malgun gothic"/>
        <family val="3"/>
        <charset val="129"/>
      </rPr>
      <t xml:space="preserve"> 워크시트의 </t>
    </r>
    <r>
      <rPr>
        <b/>
        <sz val="11"/>
        <color theme="1"/>
        <rFont val="Malgun gothic"/>
        <family val="3"/>
        <charset val="129"/>
      </rPr>
      <t>경비요약</t>
    </r>
    <r>
      <rPr>
        <sz val="11"/>
        <color theme="1"/>
        <rFont val="Malgun gothic"/>
        <family val="3"/>
        <charset val="129"/>
      </rPr>
      <t xml:space="preserve"> 표에 있는 </t>
    </r>
    <r>
      <rPr>
        <b/>
        <sz val="11"/>
        <color theme="1"/>
        <rFont val="Malgun gothic"/>
        <family val="3"/>
        <charset val="129"/>
      </rPr>
      <t>경비</t>
    </r>
    <r>
      <rPr>
        <sz val="11"/>
        <color theme="1"/>
        <rFont val="Malgun gothic"/>
        <family val="3"/>
        <charset val="129"/>
      </rPr>
      <t xml:space="preserve"> 열에 경비를 입력합니다.</t>
    </r>
    <r>
      <rPr>
        <sz val="11"/>
        <color theme="1"/>
        <rFont val="Calibri"/>
        <family val="2"/>
        <scheme val="minor"/>
      </rPr>
      <t/>
    </r>
    <phoneticPr fontId="9" type="noConversion"/>
  </si>
  <si>
    <t>합계</t>
  </si>
  <si>
    <t xml:space="preserve">특정 달의 경비로 빠르게 이동하려면 B2에 있는 1월 탐색 링크와 같이 차트 위에 있는 해당 탐색 링크를 클릭합니다. 그런 다음 D1에 있는 요약 탐색 링크를 클릭하여 경비 추세 워크시트로 돌아갑니다. </t>
  </si>
  <si>
    <t>요약 워크시트에서 팁 워크시트로 돌아오려면 N2를 선택합니다. 월별 워크시트에서는 E1을 클릭합니다.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</si>
</sst>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m/d/yy;@"/>
    <numFmt numFmtId="177" formatCode="yy&quot;-&quot;m&quot;-&quot;d;@"/>
    <numFmt numFmtId="178" formatCode="#,##0.00_ "/>
  </numFmts>
  <fonts count="17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22.5"/>
      <color theme="1" tint="0.34998626667073579"/>
      <name val="Century Gothic"/>
      <family val="2"/>
      <scheme val="major"/>
    </font>
    <font>
      <sz val="11"/>
      <color theme="0"/>
      <name val="Century Gothic"/>
      <family val="2"/>
      <scheme val="major"/>
    </font>
    <font>
      <sz val="11"/>
      <color theme="10"/>
      <name val="Calibri"/>
      <family val="2"/>
      <scheme val="minor"/>
    </font>
    <font>
      <sz val="11"/>
      <color theme="11"/>
      <name val="Calibri"/>
      <family val="2"/>
      <scheme val="minor"/>
    </font>
    <font>
      <b/>
      <sz val="11"/>
      <color theme="3"/>
      <name val="Century Gothic"/>
      <family val="2"/>
      <scheme val="major"/>
    </font>
    <font>
      <b/>
      <sz val="11"/>
      <color theme="1"/>
      <name val="Century Gothic"/>
      <family val="2"/>
      <scheme val="major"/>
    </font>
    <font>
      <sz val="11"/>
      <color theme="1"/>
      <name val="Calibri"/>
      <family val="2"/>
      <scheme val="minor"/>
    </font>
    <font>
      <sz val="8"/>
      <name val="돋움"/>
      <family val="3"/>
      <charset val="129"/>
      <scheme val="minor"/>
    </font>
    <font>
      <sz val="22.5"/>
      <color theme="1" tint="0.34998626667073579"/>
      <name val="Malgun gothic"/>
      <family val="3"/>
      <charset val="129"/>
    </font>
    <font>
      <sz val="11"/>
      <color theme="1"/>
      <name val="Malgun gothic"/>
      <family val="3"/>
      <charset val="129"/>
    </font>
    <font>
      <b/>
      <sz val="11"/>
      <color theme="3"/>
      <name val="Malgun gothic"/>
      <family val="3"/>
      <charset val="129"/>
    </font>
    <font>
      <b/>
      <sz val="11"/>
      <color theme="1"/>
      <name val="Malgun gothic"/>
      <family val="3"/>
      <charset val="129"/>
    </font>
    <font>
      <sz val="10"/>
      <color theme="1"/>
      <name val="Malgun gothic"/>
      <family val="3"/>
      <charset val="129"/>
    </font>
    <font>
      <sz val="11"/>
      <color theme="10"/>
      <name val="Malgun gothic"/>
      <family val="3"/>
      <charset val="129"/>
    </font>
    <font>
      <sz val="11"/>
      <color theme="10"/>
      <name val="Malgun gothic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1" tint="0.34998626667073579"/>
        <bgColor indexed="64"/>
      </patternFill>
    </fill>
  </fills>
  <borders count="3">
    <border>
      <left/>
      <right/>
      <top/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/>
      <bottom/>
      <diagonal/>
    </border>
  </borders>
  <cellStyleXfs count="13">
    <xf numFmtId="0" fontId="0" fillId="0" borderId="0"/>
    <xf numFmtId="0" fontId="2" fillId="0" borderId="0" applyNumberFormat="0" applyFill="0" applyBorder="0" applyAlignment="0" applyProtection="0"/>
    <xf numFmtId="0" fontId="3" fillId="3" borderId="2" applyNumberFormat="0" applyProtection="0">
      <alignment horizontal="center" vertical="center"/>
    </xf>
    <xf numFmtId="0" fontId="7" fillId="0" borderId="0" applyNumberFormat="0" applyFill="0" applyProtection="0">
      <alignment horizontal="left" indent="1"/>
    </xf>
    <xf numFmtId="4" fontId="7" fillId="0" borderId="0" applyFill="0" applyProtection="0">
      <alignment horizontal="right" indent="1"/>
    </xf>
    <xf numFmtId="0" fontId="6" fillId="2" borderId="0" applyNumberFormat="0" applyBorder="0" applyProtection="0">
      <alignment vertical="center" wrapText="1"/>
    </xf>
    <xf numFmtId="0" fontId="4" fillId="3" borderId="0" applyNumberFormat="0" applyBorder="0" applyAlignment="0" applyProtection="0"/>
    <xf numFmtId="0" fontId="5" fillId="3" borderId="0" applyNumberFormat="0" applyBorder="0" applyAlignment="0" applyProtection="0"/>
    <xf numFmtId="0" fontId="8" fillId="0" borderId="0">
      <alignment horizontal="left" wrapText="1" indent="1"/>
    </xf>
    <xf numFmtId="4" fontId="8" fillId="0" borderId="0">
      <alignment horizontal="right" indent="1"/>
    </xf>
    <xf numFmtId="176" fontId="8" fillId="0" borderId="0">
      <alignment horizontal="left" indent="1"/>
    </xf>
    <xf numFmtId="0" fontId="1" fillId="0" borderId="0">
      <alignment horizontal="left" vertical="center" wrapText="1" indent="6"/>
    </xf>
    <xf numFmtId="0" fontId="8" fillId="0" borderId="0">
      <alignment horizontal="left" vertical="center" wrapText="1" indent="3"/>
    </xf>
  </cellStyleXfs>
  <cellXfs count="25">
    <xf numFmtId="0" fontId="0" fillId="0" borderId="0" xfId="0"/>
    <xf numFmtId="0" fontId="4" fillId="3" borderId="2" xfId="6" applyBorder="1" applyAlignment="1">
      <alignment horizontal="center" vertical="center"/>
    </xf>
    <xf numFmtId="0" fontId="11" fillId="0" borderId="0" xfId="0" applyFont="1"/>
    <xf numFmtId="0" fontId="12" fillId="2" borderId="0" xfId="5" applyFont="1">
      <alignment vertical="center" wrapText="1"/>
    </xf>
    <xf numFmtId="0" fontId="11" fillId="0" borderId="0" xfId="12" applyFont="1">
      <alignment horizontal="left" vertical="center" wrapText="1" indent="3"/>
    </xf>
    <xf numFmtId="0" fontId="11" fillId="0" borderId="0" xfId="11" applyFont="1" applyAlignment="1">
      <alignment horizontal="left" vertical="center" wrapText="1" indent="6"/>
    </xf>
    <xf numFmtId="0" fontId="11" fillId="0" borderId="0" xfId="11" applyFont="1">
      <alignment horizontal="left" vertical="center" wrapText="1" indent="6"/>
    </xf>
    <xf numFmtId="0" fontId="14" fillId="0" borderId="0" xfId="11" applyFont="1">
      <alignment horizontal="left" vertical="center" wrapText="1" indent="6"/>
    </xf>
    <xf numFmtId="0" fontId="15" fillId="3" borderId="2" xfId="6" applyFont="1" applyBorder="1" applyAlignment="1">
      <alignment horizontal="center" vertical="center"/>
    </xf>
    <xf numFmtId="0" fontId="13" fillId="0" borderId="0" xfId="3" applyFont="1" applyFill="1">
      <alignment horizontal="left" indent="1"/>
    </xf>
    <xf numFmtId="0" fontId="11" fillId="0" borderId="0" xfId="8" applyFont="1">
      <alignment horizontal="left" wrapText="1" indent="1"/>
    </xf>
    <xf numFmtId="0" fontId="13" fillId="0" borderId="0" xfId="0" applyFont="1" applyFill="1" applyBorder="1" applyAlignment="1">
      <alignment horizontal="left" indent="1"/>
    </xf>
    <xf numFmtId="0" fontId="13" fillId="0" borderId="0" xfId="3" applyFont="1">
      <alignment horizontal="left" indent="1"/>
    </xf>
    <xf numFmtId="0" fontId="11" fillId="0" borderId="0" xfId="0" applyFont="1" applyFill="1" applyBorder="1" applyAlignment="1">
      <alignment horizontal="left" indent="1"/>
    </xf>
    <xf numFmtId="0" fontId="11" fillId="0" borderId="0" xfId="0" applyFont="1" applyFill="1" applyBorder="1"/>
    <xf numFmtId="177" fontId="11" fillId="0" borderId="0" xfId="10" applyNumberFormat="1" applyFont="1">
      <alignment horizontal="left" indent="1"/>
    </xf>
    <xf numFmtId="0" fontId="11" fillId="0" borderId="0" xfId="0" applyFont="1" applyAlignment="1">
      <alignment horizontal="left" indent="1"/>
    </xf>
    <xf numFmtId="0" fontId="11" fillId="0" borderId="0" xfId="0" applyNumberFormat="1" applyFont="1" applyFill="1" applyBorder="1" applyAlignment="1">
      <alignment horizontal="left" indent="1"/>
    </xf>
    <xf numFmtId="178" fontId="11" fillId="0" borderId="0" xfId="9" applyNumberFormat="1" applyFont="1">
      <alignment horizontal="right" indent="1"/>
    </xf>
    <xf numFmtId="178" fontId="11" fillId="0" borderId="0" xfId="0" applyNumberFormat="1" applyFont="1" applyAlignment="1">
      <alignment horizontal="right" indent="1"/>
    </xf>
    <xf numFmtId="178" fontId="11" fillId="0" borderId="0" xfId="0" applyNumberFormat="1" applyFont="1" applyFill="1" applyBorder="1" applyAlignment="1">
      <alignment horizontal="right" indent="1"/>
    </xf>
    <xf numFmtId="178" fontId="13" fillId="0" borderId="0" xfId="0" applyNumberFormat="1" applyFont="1" applyFill="1" applyBorder="1" applyAlignment="1">
      <alignment horizontal="right" indent="1"/>
    </xf>
    <xf numFmtId="0" fontId="10" fillId="0" borderId="0" xfId="1" applyFont="1"/>
    <xf numFmtId="0" fontId="10" fillId="0" borderId="0" xfId="1" applyFont="1"/>
    <xf numFmtId="0" fontId="10" fillId="0" borderId="1" xfId="1" applyFont="1" applyBorder="1"/>
  </cellXfs>
  <cellStyles count="13">
    <cellStyle name="열어 본 하이퍼링크" xfId="7" builtinId="9" customBuiltin="1"/>
    <cellStyle name="제목" xfId="1" builtinId="15" customBuiltin="1"/>
    <cellStyle name="제목 1" xfId="2" builtinId="16" customBuiltin="1"/>
    <cellStyle name="제목 2" xfId="3" builtinId="17" customBuiltin="1"/>
    <cellStyle name="제목 3" xfId="4" builtinId="18" customBuiltin="1"/>
    <cellStyle name="제목 4" xfId="5" builtinId="19" customBuiltin="1"/>
    <cellStyle name="팁 텍스트" xfId="12"/>
    <cellStyle name="팁 텍스트 들여쓰기" xfId="11"/>
    <cellStyle name="표 날짜" xfId="10"/>
    <cellStyle name="표 번호" xfId="9"/>
    <cellStyle name="표 세부 정보" xfId="8"/>
    <cellStyle name="표준" xfId="0" builtinId="0" customBuiltin="1"/>
    <cellStyle name="하이퍼링크" xfId="6" builtinId="8" customBuiltin="1"/>
  </cellStyles>
  <dxfs count="19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numFmt numFmtId="178" formatCode="#,##0.00_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numFmt numFmtId="177" formatCode="yy&quot;-&quot;m&quot;-&quot;d;@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numFmt numFmtId="178" formatCode="#,##0.00_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numFmt numFmtId="177" formatCode="yy&quot;-&quot;m&quot;-&quot;d;@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numFmt numFmtId="178" formatCode="#,##0.00_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numFmt numFmtId="177" formatCode="yy&quot;-&quot;m&quot;-&quot;d;@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numFmt numFmtId="178" formatCode="#,##0.00_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numFmt numFmtId="177" formatCode="yy&quot;-&quot;m&quot;-&quot;d;@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numFmt numFmtId="178" formatCode="#,##0.00_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numFmt numFmtId="177" formatCode="yy&quot;-&quot;m&quot;-&quot;d;@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numFmt numFmtId="178" formatCode="#,##0.00_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numFmt numFmtId="177" formatCode="yy&quot;-&quot;m&quot;-&quot;d;@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numFmt numFmtId="178" formatCode="#,##0.00_ "/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numFmt numFmtId="178" formatCode="#,##0.00_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numFmt numFmtId="177" formatCode="yy&quot;-&quot;m&quot;-&quot;d;@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numFmt numFmtId="178" formatCode="#,##0.00_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numFmt numFmtId="177" formatCode="yy&quot;-&quot;m&quot;-&quot;d;@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numFmt numFmtId="178" formatCode="#,##0.00_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numFmt numFmtId="177" formatCode="yy&quot;-&quot;m&quot;-&quot;d;@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numFmt numFmtId="178" formatCode="#,##0.00_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numFmt numFmtId="177" formatCode="yy&quot;-&quot;m&quot;-&quot;d;@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numFmt numFmtId="178" formatCode="#,##0.00_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numFmt numFmtId="177" formatCode="yy&quot;-&quot;m&quot;-&quot;d;@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alignment horizontal="right" vertical="bottom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numFmt numFmtId="178" formatCode="#,##0.00_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alignment horizontal="left" vertical="bottom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numFmt numFmtId="177" formatCode="yy&quot;-&quot;m&quot;-&quot;d;@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numFmt numFmtId="178" formatCode="#,##0.00_ "/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numFmt numFmtId="178" formatCode="#,##0.00_ 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numFmt numFmtId="178" formatCode="#,##0.00_ "/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numFmt numFmtId="178" formatCode="#,##0.00_ 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numFmt numFmtId="178" formatCode="#,##0.00_ "/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numFmt numFmtId="178" formatCode="#,##0.00_ 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numFmt numFmtId="178" formatCode="#,##0.00_ "/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numFmt numFmtId="178" formatCode="#,##0.00_ 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numFmt numFmtId="178" formatCode="#,##0.00_ "/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numFmt numFmtId="178" formatCode="#,##0.00_ 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numFmt numFmtId="178" formatCode="#,##0.00_ "/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numFmt numFmtId="178" formatCode="#,##0.00_ 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numFmt numFmtId="178" formatCode="#,##0.00_ "/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numFmt numFmtId="178" formatCode="#,##0.00_ 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numFmt numFmtId="178" formatCode="#,##0.00_ "/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numFmt numFmtId="178" formatCode="#,##0.00_ 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numFmt numFmtId="178" formatCode="#,##0.00_ "/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numFmt numFmtId="178" formatCode="#,##0.00_ 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numFmt numFmtId="178" formatCode="#,##0.00_ "/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numFmt numFmtId="178" formatCode="#,##0.00_ 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numFmt numFmtId="178" formatCode="#,##0.00_ "/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numFmt numFmtId="178" formatCode="#,##0.00_ 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numFmt numFmtId="178" formatCode="#,##0.00_ "/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numFmt numFmtId="178" formatCode="#,##0.00_ 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numFmt numFmtId="178" formatCode="#,##0.00_ "/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numFmt numFmtId="178" formatCode="#,##0.00_ 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</dxf>
    <dxf>
      <fill>
        <patternFill>
          <bgColor theme="0" tint="-4.9989318521683403E-2"/>
        </patternFill>
      </fill>
    </dxf>
    <dxf>
      <fill>
        <patternFill patternType="none">
          <bgColor auto="1"/>
        </patternFill>
      </fill>
    </dxf>
    <dxf>
      <fill>
        <patternFill>
          <bgColor theme="0" tint="-4.9989318521683403E-2"/>
        </patternFill>
      </fill>
    </dxf>
    <dxf>
      <font>
        <b/>
        <i val="0"/>
        <color theme="1"/>
      </font>
      <fill>
        <patternFill patternType="none">
          <bgColor auto="1"/>
        </patternFill>
      </fill>
      <border diagonalUp="0" diagonalDown="0">
        <left/>
        <right/>
        <top style="thin">
          <color theme="0" tint="-0.14996795556505021"/>
        </top>
        <bottom style="thin">
          <color theme="1" tint="0.499984740745262"/>
        </bottom>
        <vertical style="thin">
          <color theme="0" tint="-0.14996795556505021"/>
        </vertical>
        <horizontal/>
      </border>
    </dxf>
    <dxf>
      <font>
        <b/>
        <i val="0"/>
        <color theme="1"/>
      </font>
      <fill>
        <patternFill patternType="none">
          <bgColor auto="1"/>
        </patternFill>
      </fill>
      <border diagonalUp="0" diagonalDown="0">
        <left/>
        <right/>
        <top style="thin">
          <color theme="1" tint="0.499984740745262"/>
        </top>
        <bottom style="thin">
          <color theme="0" tint="-0.14996795556505021"/>
        </bottom>
        <vertical/>
        <horizontal/>
      </border>
    </dxf>
    <dxf>
      <font>
        <b val="0"/>
        <i val="0"/>
        <color theme="1"/>
      </font>
      <fill>
        <patternFill patternType="none">
          <bgColor auto="1"/>
        </patternFill>
      </fill>
      <border diagonalUp="0" diagonalDown="0">
        <left/>
        <right/>
        <top/>
        <bottom/>
        <vertical style="thin">
          <color theme="0" tint="-4.9989318521683403E-2"/>
        </vertical>
        <horizontal style="thin">
          <color theme="0" tint="-4.9989318521683403E-2"/>
        </horizontal>
      </border>
    </dxf>
  </dxfs>
  <tableStyles count="1" defaultTableStyle="Summary Table" defaultPivotStyle="PivotStyleLight16">
    <tableStyle name="Summary Table" pivot="0" count="6">
      <tableStyleElement type="wholeTable" dxfId="194"/>
      <tableStyleElement type="headerRow" dxfId="193"/>
      <tableStyleElement type="totalRow" dxfId="192"/>
      <tableStyleElement type="firstColumn" dxfId="191"/>
      <tableStyleElement type="lastColumn" dxfId="190"/>
      <tableStyleElement type="firstColumnStripe" dxfId="189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0846286529685804E-2"/>
          <c:y val="3.7210342265680076E-2"/>
          <c:w val="0.78649224115488003"/>
          <c:h val="0.9308183494897717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요약!$A$5</c:f>
              <c:strCache>
                <c:ptCount val="1"/>
                <c:pt idx="0">
                  <c:v>경비 1</c:v>
                </c:pt>
              </c:strCache>
            </c:strRef>
          </c:tx>
          <c:spPr>
            <a:solidFill>
              <a:schemeClr val="tx1">
                <a:lumMod val="65000"/>
                <a:lumOff val="35000"/>
              </a:schemeClr>
            </a:solidFill>
            <a:ln>
              <a:noFill/>
            </a:ln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요약!$B$4:$O$4</c15:sqref>
                  </c15:fullRef>
                </c:ext>
              </c:extLst>
              <c:f>요약!$B$4:$M$4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요약!$B$5:$O$5</c15:sqref>
                  </c15:fullRef>
                </c:ext>
              </c:extLst>
              <c:f>요약!$B$5:$M$5</c:f>
              <c:numCache>
                <c:formatCode>#,##0.00_ </c:formatCode>
                <c:ptCount val="12"/>
                <c:pt idx="0">
                  <c:v>33</c:v>
                </c:pt>
                <c:pt idx="1">
                  <c:v>375</c:v>
                </c:pt>
                <c:pt idx="2">
                  <c:v>33</c:v>
                </c:pt>
                <c:pt idx="3">
                  <c:v>45</c:v>
                </c:pt>
                <c:pt idx="4">
                  <c:v>375</c:v>
                </c:pt>
                <c:pt idx="5">
                  <c:v>201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201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D0-4528-AE8C-51B058EA99EB}"/>
            </c:ext>
          </c:extLst>
        </c:ser>
        <c:ser>
          <c:idx val="1"/>
          <c:order val="1"/>
          <c:tx>
            <c:strRef>
              <c:f>요약!$A$6</c:f>
              <c:strCache>
                <c:ptCount val="1"/>
                <c:pt idx="0">
                  <c:v>경비 2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요약!$B$4:$O$4</c15:sqref>
                  </c15:fullRef>
                </c:ext>
              </c:extLst>
              <c:f>요약!$B$4:$M$4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요약!$B$6:$O$6</c15:sqref>
                  </c15:fullRef>
                </c:ext>
              </c:extLst>
              <c:f>요약!$B$6:$M$6</c:f>
              <c:numCache>
                <c:formatCode>#,##0.00_ </c:formatCode>
                <c:ptCount val="12"/>
                <c:pt idx="0">
                  <c:v>238</c:v>
                </c:pt>
                <c:pt idx="1">
                  <c:v>238</c:v>
                </c:pt>
                <c:pt idx="2">
                  <c:v>238</c:v>
                </c:pt>
                <c:pt idx="3">
                  <c:v>123</c:v>
                </c:pt>
                <c:pt idx="4">
                  <c:v>111</c:v>
                </c:pt>
                <c:pt idx="5">
                  <c:v>98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440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FD0-4528-AE8C-51B058EA99EB}"/>
            </c:ext>
          </c:extLst>
        </c:ser>
        <c:ser>
          <c:idx val="2"/>
          <c:order val="2"/>
          <c:tx>
            <c:strRef>
              <c:f>요약!$A$7</c:f>
              <c:strCache>
                <c:ptCount val="1"/>
                <c:pt idx="0">
                  <c:v>경비 3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  <a:ln>
              <a:noFill/>
            </a:ln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요약!$B$4:$O$4</c15:sqref>
                  </c15:fullRef>
                </c:ext>
              </c:extLst>
              <c:f>요약!$B$4:$M$4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요약!$B$7:$O$7</c15:sqref>
                  </c15:fullRef>
                </c:ext>
              </c:extLst>
              <c:f>요약!$B$7:$M$7</c:f>
              <c:numCache>
                <c:formatCode>#,##0.00_ </c:formatCode>
                <c:ptCount val="12"/>
                <c:pt idx="0">
                  <c:v>110</c:v>
                </c:pt>
                <c:pt idx="1">
                  <c:v>110</c:v>
                </c:pt>
                <c:pt idx="2">
                  <c:v>110</c:v>
                </c:pt>
                <c:pt idx="3">
                  <c:v>125</c:v>
                </c:pt>
                <c:pt idx="4">
                  <c:v>333</c:v>
                </c:pt>
                <c:pt idx="5">
                  <c:v>122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FD0-4528-AE8C-51B058EA99EB}"/>
            </c:ext>
          </c:extLst>
        </c:ser>
        <c:ser>
          <c:idx val="3"/>
          <c:order val="3"/>
          <c:tx>
            <c:strRef>
              <c:f>요약!$A$8</c:f>
              <c:strCache>
                <c:ptCount val="1"/>
                <c:pt idx="0">
                  <c:v>경비 4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noFill/>
            </a:ln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요약!$B$4:$O$4</c15:sqref>
                  </c15:fullRef>
                </c:ext>
              </c:extLst>
              <c:f>요약!$B$4:$M$4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요약!$B$8:$O$8</c15:sqref>
                  </c15:fullRef>
                </c:ext>
              </c:extLst>
              <c:f>요약!$B$8:$M$8</c:f>
              <c:numCache>
                <c:formatCode>#,##0.00_ </c:formatCode>
                <c:ptCount val="12"/>
                <c:pt idx="0">
                  <c:v>426</c:v>
                </c:pt>
                <c:pt idx="1">
                  <c:v>84</c:v>
                </c:pt>
                <c:pt idx="2">
                  <c:v>84</c:v>
                </c:pt>
                <c:pt idx="3">
                  <c:v>426</c:v>
                </c:pt>
                <c:pt idx="4">
                  <c:v>125</c:v>
                </c:pt>
                <c:pt idx="5">
                  <c:v>187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FD0-4528-AE8C-51B058EA99EB}"/>
            </c:ext>
          </c:extLst>
        </c:ser>
        <c:ser>
          <c:idx val="4"/>
          <c:order val="4"/>
          <c:tx>
            <c:strRef>
              <c:f>요약!$A$9</c:f>
              <c:strCache>
                <c:ptCount val="1"/>
                <c:pt idx="0">
                  <c:v>경비 5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  <a:ln>
              <a:noFill/>
            </a:ln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요약!$B$4:$O$4</c15:sqref>
                  </c15:fullRef>
                </c:ext>
              </c:extLst>
              <c:f>요약!$B$4:$M$4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요약!$B$9:$O$9</c15:sqref>
                  </c15:fullRef>
                </c:ext>
              </c:extLst>
              <c:f>요약!$B$9:$M$9</c:f>
              <c:numCache>
                <c:formatCode>#,##0.00_ </c:formatCode>
                <c:ptCount val="12"/>
                <c:pt idx="0">
                  <c:v>54</c:v>
                </c:pt>
                <c:pt idx="1">
                  <c:v>54</c:v>
                </c:pt>
                <c:pt idx="2">
                  <c:v>109</c:v>
                </c:pt>
                <c:pt idx="3">
                  <c:v>98</c:v>
                </c:pt>
                <c:pt idx="4">
                  <c:v>33</c:v>
                </c:pt>
                <c:pt idx="5">
                  <c:v>441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FD0-4528-AE8C-51B058EA99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3593864"/>
        <c:axId val="243593472"/>
      </c:barChart>
      <c:catAx>
        <c:axId val="243593864"/>
        <c:scaling>
          <c:orientation val="minMax"/>
        </c:scaling>
        <c:delete val="1"/>
        <c:axPos val="b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General" sourceLinked="0"/>
        <c:majorTickMark val="out"/>
        <c:minorTickMark val="none"/>
        <c:tickLblPos val="nextTo"/>
        <c:crossAx val="243593472"/>
        <c:crosses val="autoZero"/>
        <c:auto val="1"/>
        <c:lblAlgn val="ctr"/>
        <c:lblOffset val="100"/>
        <c:noMultiLvlLbl val="0"/>
      </c:catAx>
      <c:valAx>
        <c:axId val="24359347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  <a:alpha val="30000"/>
                </a:schemeClr>
              </a:solidFill>
            </a:ln>
          </c:spPr>
        </c:majorGridlines>
        <c:numFmt formatCode="#,##0;;" sourceLinked="0"/>
        <c:majorTickMark val="none"/>
        <c:minorTickMark val="none"/>
        <c:tickLblPos val="nextTo"/>
        <c:spPr>
          <a:ln>
            <a:solidFill>
              <a:schemeClr val="bg1">
                <a:lumMod val="85000"/>
              </a:schemeClr>
            </a:solidFill>
          </a:ln>
        </c:spPr>
        <c:txPr>
          <a:bodyPr/>
          <a:lstStyle/>
          <a:p>
            <a:pPr>
              <a:defRPr sz="110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endParaRPr lang="ko-KR"/>
          </a:p>
        </c:txPr>
        <c:crossAx val="243593864"/>
        <c:crosses val="autoZero"/>
        <c:crossBetween val="between"/>
      </c:valAx>
      <c:spPr>
        <a:noFill/>
      </c:spPr>
    </c:plotArea>
    <c:legend>
      <c:legendPos val="tr"/>
      <c:layout>
        <c:manualLayout>
          <c:xMode val="edge"/>
          <c:yMode val="edge"/>
          <c:x val="0.86571588106102315"/>
          <c:y val="5.6239046947426458E-2"/>
          <c:w val="4.8305039252526875E-2"/>
          <c:h val="0.44461505590139128"/>
        </c:manualLayout>
      </c:layout>
      <c:overlay val="0"/>
      <c:txPr>
        <a:bodyPr/>
        <a:lstStyle/>
        <a:p>
          <a:pPr>
            <a:defRPr sz="1100" kern="0" spc="-10" baseline="0">
              <a:solidFill>
                <a:schemeClr val="tx1"/>
              </a:solidFill>
              <a:latin typeface="Malgun gothic" panose="020B0503020000020004" pitchFamily="50" charset="-127"/>
              <a:ea typeface="Malgun gothic" panose="020B0503020000020004" pitchFamily="50" charset="-127"/>
            </a:defRPr>
          </a:pPr>
          <a:endParaRPr lang="ko-KR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2</xdr:row>
      <xdr:rowOff>69850</xdr:rowOff>
    </xdr:from>
    <xdr:to>
      <xdr:col>15</xdr:col>
      <xdr:colOff>130175</xdr:colOff>
      <xdr:row>2</xdr:row>
      <xdr:rowOff>2779711</xdr:rowOff>
    </xdr:to>
    <xdr:graphicFrame macro="">
      <xdr:nvGraphicFramePr>
        <xdr:cNvPr id="2" name="경비추세" descr="범주별 월간 경비를 보여 주는 세로 막대형 차트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4" name="경비요약" displayName="경비요약" ref="A4:O10" totalsRowCount="1" headerRowDxfId="188" dataDxfId="187" totalsRowDxfId="186">
  <autoFilter ref="A4:O9"/>
  <tableColumns count="15">
    <tableColumn id="1" name="경비" totalsRowLabel="합계" dataDxfId="185" totalsRowDxfId="184"/>
    <tableColumn id="2" name="1월" totalsRowFunction="sum" dataDxfId="183" totalsRowDxfId="182">
      <calculatedColumnFormula>SUMIFS(_1월경비[금액],_1월경비[범주],경비요약[경비])</calculatedColumnFormula>
    </tableColumn>
    <tableColumn id="3" name="2월" totalsRowFunction="sum" dataDxfId="181" totalsRowDxfId="180">
      <calculatedColumnFormula>SUMIFS(_2월경비[금액],_2월경비[범주],경비요약[경비])</calculatedColumnFormula>
    </tableColumn>
    <tableColumn id="4" name="3월" totalsRowFunction="sum" dataDxfId="179" totalsRowDxfId="178">
      <calculatedColumnFormula>SUMIFS(_3월경비[금액],_3월경비[범주],경비요약[경비])</calculatedColumnFormula>
    </tableColumn>
    <tableColumn id="5" name="4월" totalsRowFunction="sum" dataDxfId="177" totalsRowDxfId="176">
      <calculatedColumnFormula>SUMIFS(_4월경비[금액],_4월경비[범주],경비요약[경비])</calculatedColumnFormula>
    </tableColumn>
    <tableColumn id="6" name="5월" totalsRowFunction="sum" dataDxfId="175" totalsRowDxfId="174">
      <calculatedColumnFormula>SUMIFS(_5월경비[금액],_5월경비[범주],경비요약[경비])</calculatedColumnFormula>
    </tableColumn>
    <tableColumn id="7" name="6월" totalsRowFunction="sum" dataDxfId="173" totalsRowDxfId="172">
      <calculatedColumnFormula>SUMIFS(_6월경비[금액],_6월경비[범주],경비요약[경비])</calculatedColumnFormula>
    </tableColumn>
    <tableColumn id="8" name="7월" totalsRowFunction="sum" dataDxfId="171" totalsRowDxfId="170">
      <calculatedColumnFormula>SUMIFS(_7월경비[금액],_7월경비[범주],경비요약[경비])</calculatedColumnFormula>
    </tableColumn>
    <tableColumn id="9" name="8월" totalsRowFunction="sum" dataDxfId="169" totalsRowDxfId="168">
      <calculatedColumnFormula>SUMIFS(_8월경비[금액],_8월경비[범주],경비요약[경비])</calculatedColumnFormula>
    </tableColumn>
    <tableColumn id="10" name="9월" totalsRowFunction="sum" dataDxfId="167" totalsRowDxfId="166">
      <calculatedColumnFormula>SUMIFS(_9월경비[금액],_9월경비[범주],경비요약[경비])</calculatedColumnFormula>
    </tableColumn>
    <tableColumn id="11" name="10월" totalsRowFunction="sum" dataDxfId="165" totalsRowDxfId="164">
      <calculatedColumnFormula>SUMIFS(_10월경비[금액],_10월경비[범주],경비요약[경비])</calculatedColumnFormula>
    </tableColumn>
    <tableColumn id="12" name="11월" totalsRowFunction="sum" dataDxfId="163" totalsRowDxfId="162">
      <calculatedColumnFormula>SUMIFS(_11월경비[금액],_11월경비[범주],경비요약[경비])</calculatedColumnFormula>
    </tableColumn>
    <tableColumn id="13" name="12월" totalsRowFunction="sum" dataDxfId="161" totalsRowDxfId="160">
      <calculatedColumnFormula>SUMIFS(_12월경비[금액],_12월경비[범주],경비요약[경비])</calculatedColumnFormula>
    </tableColumn>
    <tableColumn id="14" name="합계" totalsRowFunction="sum" dataDxfId="159" totalsRowDxfId="158">
      <calculatedColumnFormula>SUM(경비요약[[#This Row],[1월]:[12월]])</calculatedColumnFormula>
    </tableColumn>
    <tableColumn id="15" name="추세" dataDxfId="157" totalsRowDxfId="156"/>
  </tableColumns>
  <tableStyleInfo name="Summary Table" showFirstColumn="0" showLastColumn="1" showRowStripes="0" showColumnStripes="1"/>
  <extLst>
    <ext xmlns:x14="http://schemas.microsoft.com/office/spreadsheetml/2009/9/main" uri="{504A1905-F514-4f6f-8877-14C23A59335A}">
      <x14:table altTextSummary="1월부터 해당 연도의 각 월마다 범주별로 합계를 낸 월간 경비를 보여 주는 표입니다.  표의 각 월이 차트의 월별 그룹에 맞춰 정렬되도록 바로 위에 수직 선 차트가 배치됩니다."/>
    </ext>
  </extLst>
</table>
</file>

<file path=xl/tables/table10.xml><?xml version="1.0" encoding="utf-8"?>
<table xmlns="http://schemas.openxmlformats.org/spreadsheetml/2006/main" id="10" name="9월경비" displayName="_9월경비" ref="A2:E9" totalsRowCount="1" headerRowDxfId="51" dataDxfId="50" totalsRowDxfId="49">
  <autoFilter ref="A2:E8"/>
  <tableColumns count="5">
    <tableColumn id="1" name="날짜" totalsRowLabel="합계" dataDxfId="48" totalsRowDxfId="47"/>
    <tableColumn id="2" name="PO 번호" dataDxfId="46" totalsRowDxfId="45"/>
    <tableColumn id="3" name="금액" totalsRowFunction="sum" dataDxfId="44" totalsRowDxfId="43"/>
    <tableColumn id="4" name="범주" dataDxfId="42" totalsRowDxfId="41"/>
    <tableColumn id="5" name="설명" dataDxfId="40" totalsRowDxfId="39"/>
  </tableColumns>
  <tableStyleInfo name="Summary Table" showFirstColumn="0" showLastColumn="0" showRowStripes="0" showColumnStripes="1"/>
  <extLst>
    <ext xmlns:x14="http://schemas.microsoft.com/office/spreadsheetml/2009/9/main" uri="{504A1905-F514-4f6f-8877-14C23A59335A}">
      <x14:table altTextSummary="날짜, PO 번호, 금액, 범주, 설명 등 월간 경비 세부 사항의 목록입니다."/>
    </ext>
  </extLst>
</table>
</file>

<file path=xl/tables/table11.xml><?xml version="1.0" encoding="utf-8"?>
<table xmlns="http://schemas.openxmlformats.org/spreadsheetml/2006/main" id="11" name="10월경비" displayName="_10월경비" ref="A2:E9" totalsRowCount="1" headerRowDxfId="38" dataDxfId="37" totalsRowDxfId="36">
  <autoFilter ref="A2:E8"/>
  <tableColumns count="5">
    <tableColumn id="1" name="날짜" totalsRowLabel="합계" dataDxfId="35" totalsRowDxfId="34"/>
    <tableColumn id="2" name="PO 번호" dataDxfId="33" totalsRowDxfId="32"/>
    <tableColumn id="3" name="금액" totalsRowFunction="sum" dataDxfId="31" totalsRowDxfId="30"/>
    <tableColumn id="4" name="범주" dataDxfId="29" totalsRowDxfId="28"/>
    <tableColumn id="5" name="설명" dataDxfId="27" totalsRowDxfId="26"/>
  </tableColumns>
  <tableStyleInfo name="Summary Table" showFirstColumn="0" showLastColumn="0" showRowStripes="0" showColumnStripes="1"/>
  <extLst>
    <ext xmlns:x14="http://schemas.microsoft.com/office/spreadsheetml/2009/9/main" uri="{504A1905-F514-4f6f-8877-14C23A59335A}">
      <x14:table altTextSummary="날짜, PO 번호, 금액, 범주, 설명 등 월간 경비 세부 사항의 목록입니다."/>
    </ext>
  </extLst>
</table>
</file>

<file path=xl/tables/table12.xml><?xml version="1.0" encoding="utf-8"?>
<table xmlns="http://schemas.openxmlformats.org/spreadsheetml/2006/main" id="12" name="11월경비" displayName="_11월경비" ref="A2:E9" totalsRowCount="1" headerRowDxfId="25" dataDxfId="24" totalsRowDxfId="23">
  <autoFilter ref="A2:E8"/>
  <tableColumns count="5">
    <tableColumn id="1" name="날짜" totalsRowLabel="합계" dataDxfId="22" totalsRowDxfId="21"/>
    <tableColumn id="2" name="PO 번호" dataDxfId="20" totalsRowDxfId="19"/>
    <tableColumn id="3" name="금액" totalsRowFunction="sum" dataDxfId="18" totalsRowDxfId="17"/>
    <tableColumn id="4" name="범주" dataDxfId="16" totalsRowDxfId="15"/>
    <tableColumn id="5" name="설명" dataDxfId="14" totalsRowDxfId="13"/>
  </tableColumns>
  <tableStyleInfo name="Summary Table" showFirstColumn="0" showLastColumn="0" showRowStripes="0" showColumnStripes="1"/>
  <extLst>
    <ext xmlns:x14="http://schemas.microsoft.com/office/spreadsheetml/2009/9/main" uri="{504A1905-F514-4f6f-8877-14C23A59335A}">
      <x14:table altTextSummary="날짜, PO 번호, 금액, 범주, 설명 등 월간 경비 세부 사항의 목록입니다."/>
    </ext>
  </extLst>
</table>
</file>

<file path=xl/tables/table13.xml><?xml version="1.0" encoding="utf-8"?>
<table xmlns="http://schemas.openxmlformats.org/spreadsheetml/2006/main" id="13" name="12월경비" displayName="_12월경비" ref="A2:E9" totalsRowCount="1" headerRowDxfId="12" dataDxfId="11" totalsRowDxfId="10">
  <autoFilter ref="A2:E8"/>
  <tableColumns count="5">
    <tableColumn id="1" name="날짜" totalsRowLabel="합계" dataDxfId="9" totalsRowDxfId="8"/>
    <tableColumn id="2" name="PO 번호" dataDxfId="7" totalsRowDxfId="6"/>
    <tableColumn id="3" name="금액" totalsRowFunction="sum" dataDxfId="5" totalsRowDxfId="4"/>
    <tableColumn id="4" name="범주" dataDxfId="3" totalsRowDxfId="2"/>
    <tableColumn id="5" name="설명" dataDxfId="1" totalsRowDxfId="0"/>
  </tableColumns>
  <tableStyleInfo name="Summary Table" showFirstColumn="0" showLastColumn="0" showRowStripes="0" showColumnStripes="1"/>
  <extLst>
    <ext xmlns:x14="http://schemas.microsoft.com/office/spreadsheetml/2009/9/main" uri="{504A1905-F514-4f6f-8877-14C23A59335A}">
      <x14:table altTextSummary="날짜, PO 번호, 금액, 범주, 설명 등 월간 경비 세부 사항의 목록입니다."/>
    </ext>
  </extLst>
</table>
</file>

<file path=xl/tables/table2.xml><?xml version="1.0" encoding="utf-8"?>
<table xmlns="http://schemas.openxmlformats.org/spreadsheetml/2006/main" id="2" name="1월경비" displayName="_1월경비" ref="A2:E9" totalsRowCount="1" headerRowDxfId="155" dataDxfId="154" totalsRowDxfId="153">
  <autoFilter ref="A2:E8"/>
  <tableColumns count="5">
    <tableColumn id="1" name="날짜" totalsRowLabel="합계" dataDxfId="152" totalsRowDxfId="151"/>
    <tableColumn id="2" name="PO 번호" dataDxfId="150" totalsRowDxfId="149"/>
    <tableColumn id="3" name="금액" totalsRowFunction="sum" dataDxfId="148" totalsRowDxfId="147"/>
    <tableColumn id="4" name="범주" dataDxfId="146" totalsRowDxfId="145"/>
    <tableColumn id="5" name="설명" dataDxfId="144" totalsRowDxfId="143"/>
  </tableColumns>
  <tableStyleInfo name="Summary Table" showFirstColumn="0" showLastColumn="0" showRowStripes="0" showColumnStripes="1"/>
  <extLst>
    <ext xmlns:x14="http://schemas.microsoft.com/office/spreadsheetml/2009/9/main" uri="{504A1905-F514-4f6f-8877-14C23A59335A}">
      <x14:table altTextSummary="날짜, PO 번호, 금액, 범주, 설명 등 월간 경비 세부 사항의 목록입니다."/>
    </ext>
  </extLst>
</table>
</file>

<file path=xl/tables/table3.xml><?xml version="1.0" encoding="utf-8"?>
<table xmlns="http://schemas.openxmlformats.org/spreadsheetml/2006/main" id="3" name="2월경비" displayName="_2월경비" ref="A2:E9" totalsRowCount="1" headerRowDxfId="142" dataDxfId="141" totalsRowDxfId="140">
  <autoFilter ref="A2:E8"/>
  <tableColumns count="5">
    <tableColumn id="1" name="날짜" totalsRowLabel="합계" dataDxfId="139" totalsRowDxfId="138"/>
    <tableColumn id="2" name="PO 번호" dataDxfId="137" totalsRowDxfId="136"/>
    <tableColumn id="3" name="금액" totalsRowFunction="sum" dataDxfId="135" totalsRowDxfId="134"/>
    <tableColumn id="4" name="범주" dataDxfId="133" totalsRowDxfId="132"/>
    <tableColumn id="5" name="설명" dataDxfId="131" totalsRowDxfId="130"/>
  </tableColumns>
  <tableStyleInfo name="Summary Table" showFirstColumn="0" showLastColumn="0" showRowStripes="0" showColumnStripes="1"/>
  <extLst>
    <ext xmlns:x14="http://schemas.microsoft.com/office/spreadsheetml/2009/9/main" uri="{504A1905-F514-4f6f-8877-14C23A59335A}">
      <x14:table altTextSummary="날짜, PO 번호, 금액, 범주, 설명 등 월간 경비 세부 사항의 목록입니다."/>
    </ext>
  </extLst>
</table>
</file>

<file path=xl/tables/table4.xml><?xml version="1.0" encoding="utf-8"?>
<table xmlns="http://schemas.openxmlformats.org/spreadsheetml/2006/main" id="4" name="3월경비" displayName="_3월경비" ref="A2:E9" totalsRowCount="1" headerRowDxfId="129" dataDxfId="128" totalsRowDxfId="127">
  <autoFilter ref="A2:E8"/>
  <tableColumns count="5">
    <tableColumn id="1" name="날짜" totalsRowLabel="합계" dataDxfId="126" totalsRowDxfId="125"/>
    <tableColumn id="2" name="PO 번호" dataDxfId="124" totalsRowDxfId="123"/>
    <tableColumn id="3" name="금액" totalsRowFunction="sum" dataDxfId="122" totalsRowDxfId="121"/>
    <tableColumn id="4" name="범주" dataDxfId="120" totalsRowDxfId="119"/>
    <tableColumn id="5" name="설명" dataDxfId="118" totalsRowDxfId="117"/>
  </tableColumns>
  <tableStyleInfo name="Summary Table" showFirstColumn="0" showLastColumn="0" showRowStripes="0" showColumnStripes="1"/>
  <extLst>
    <ext xmlns:x14="http://schemas.microsoft.com/office/spreadsheetml/2009/9/main" uri="{504A1905-F514-4f6f-8877-14C23A59335A}">
      <x14:table altTextSummary="날짜, PO 번호, 금액, 범주, 설명 등 월간 경비 세부 사항의 목록입니다."/>
    </ext>
  </extLst>
</table>
</file>

<file path=xl/tables/table5.xml><?xml version="1.0" encoding="utf-8"?>
<table xmlns="http://schemas.openxmlformats.org/spreadsheetml/2006/main" id="5" name="4월경비" displayName="_4월경비" ref="A2:E9" totalsRowCount="1" headerRowDxfId="116" dataDxfId="115" totalsRowDxfId="114">
  <autoFilter ref="A2:E8"/>
  <tableColumns count="5">
    <tableColumn id="1" name="날짜" totalsRowLabel="합계" dataDxfId="113" totalsRowDxfId="112"/>
    <tableColumn id="2" name="PO 번호" dataDxfId="111" totalsRowDxfId="110"/>
    <tableColumn id="3" name="금액" totalsRowFunction="sum" dataDxfId="109" totalsRowDxfId="108"/>
    <tableColumn id="4" name="범주" dataDxfId="107" totalsRowDxfId="106"/>
    <tableColumn id="5" name="설명" dataDxfId="105" totalsRowDxfId="104"/>
  </tableColumns>
  <tableStyleInfo name="Summary Table" showFirstColumn="0" showLastColumn="0" showRowStripes="0" showColumnStripes="1"/>
  <extLst>
    <ext xmlns:x14="http://schemas.microsoft.com/office/spreadsheetml/2009/9/main" uri="{504A1905-F514-4f6f-8877-14C23A59335A}">
      <x14:table altTextSummary="날짜, PO 번호, 금액, 범주, 설명 등 월간 경비 세부 사항의 목록입니다."/>
    </ext>
  </extLst>
</table>
</file>

<file path=xl/tables/table6.xml><?xml version="1.0" encoding="utf-8"?>
<table xmlns="http://schemas.openxmlformats.org/spreadsheetml/2006/main" id="6" name="5월경비" displayName="_5월경비" ref="A2:E9" totalsRowCount="1" headerRowDxfId="103" dataDxfId="102" totalsRowDxfId="101">
  <autoFilter ref="A2:E8"/>
  <tableColumns count="5">
    <tableColumn id="1" name="날짜" totalsRowLabel="합계" dataDxfId="100" totalsRowDxfId="99"/>
    <tableColumn id="2" name="PO 번호" dataDxfId="98" totalsRowDxfId="97"/>
    <tableColumn id="3" name="금액" totalsRowFunction="sum" dataDxfId="96" totalsRowDxfId="95"/>
    <tableColumn id="4" name="범주" dataDxfId="94" totalsRowDxfId="93"/>
    <tableColumn id="5" name="설명" dataDxfId="92" totalsRowDxfId="91"/>
  </tableColumns>
  <tableStyleInfo name="Summary Table" showFirstColumn="0" showLastColumn="0" showRowStripes="0" showColumnStripes="1"/>
  <extLst>
    <ext xmlns:x14="http://schemas.microsoft.com/office/spreadsheetml/2009/9/main" uri="{504A1905-F514-4f6f-8877-14C23A59335A}">
      <x14:table altTextSummary="날짜, PO 번호, 금액, 범주, 설명 등 월간 경비 세부 사항의 목록입니다."/>
    </ext>
  </extLst>
</table>
</file>

<file path=xl/tables/table7.xml><?xml version="1.0" encoding="utf-8"?>
<table xmlns="http://schemas.openxmlformats.org/spreadsheetml/2006/main" id="7" name="6월경비" displayName="_6월경비" ref="A2:E9" totalsRowCount="1" headerRowDxfId="90" dataDxfId="89" totalsRowDxfId="88">
  <autoFilter ref="A2:E8"/>
  <tableColumns count="5">
    <tableColumn id="1" name="날짜" totalsRowLabel="합계" dataDxfId="87" totalsRowDxfId="86"/>
    <tableColumn id="2" name="PO 번호" dataDxfId="85" totalsRowDxfId="84"/>
    <tableColumn id="3" name="금액" totalsRowFunction="sum" dataDxfId="83" totalsRowDxfId="82"/>
    <tableColumn id="4" name="범주" dataDxfId="81" totalsRowDxfId="80"/>
    <tableColumn id="5" name="설명" dataDxfId="79" totalsRowDxfId="78"/>
  </tableColumns>
  <tableStyleInfo name="Summary Table" showFirstColumn="0" showLastColumn="0" showRowStripes="0" showColumnStripes="1"/>
  <extLst>
    <ext xmlns:x14="http://schemas.microsoft.com/office/spreadsheetml/2009/9/main" uri="{504A1905-F514-4f6f-8877-14C23A59335A}">
      <x14:table altTextSummary="날짜, PO 번호, 금액, 범주, 설명 등 월간 경비 세부 사항의 목록입니다."/>
    </ext>
  </extLst>
</table>
</file>

<file path=xl/tables/table8.xml><?xml version="1.0" encoding="utf-8"?>
<table xmlns="http://schemas.openxmlformats.org/spreadsheetml/2006/main" id="8" name="7월경비" displayName="_7월경비" ref="A2:E9" totalsRowCount="1" headerRowDxfId="77" dataDxfId="76" totalsRowDxfId="75">
  <autoFilter ref="A2:E8"/>
  <tableColumns count="5">
    <tableColumn id="1" name="날짜" totalsRowLabel="합계" dataDxfId="74" totalsRowDxfId="73"/>
    <tableColumn id="2" name="PO 번호" dataDxfId="72" totalsRowDxfId="71"/>
    <tableColumn id="3" name="금액" totalsRowFunction="sum" dataDxfId="70" totalsRowDxfId="69"/>
    <tableColumn id="4" name="범주" dataDxfId="68" totalsRowDxfId="67"/>
    <tableColumn id="5" name="설명" dataDxfId="66" totalsRowDxfId="65"/>
  </tableColumns>
  <tableStyleInfo name="Summary Table" showFirstColumn="0" showLastColumn="0" showRowStripes="0" showColumnStripes="1"/>
  <extLst>
    <ext xmlns:x14="http://schemas.microsoft.com/office/spreadsheetml/2009/9/main" uri="{504A1905-F514-4f6f-8877-14C23A59335A}">
      <x14:table altTextSummary="날짜, PO 번호, 금액, 범주, 설명 등 월간 경비 세부 사항의 목록입니다."/>
    </ext>
  </extLst>
</table>
</file>

<file path=xl/tables/table9.xml><?xml version="1.0" encoding="utf-8"?>
<table xmlns="http://schemas.openxmlformats.org/spreadsheetml/2006/main" id="9" name="8월경비" displayName="_8월경비" ref="A2:E9" totalsRowCount="1" headerRowDxfId="64" dataDxfId="63" totalsRowDxfId="62">
  <autoFilter ref="A2:E8"/>
  <tableColumns count="5">
    <tableColumn id="1" name="날짜" totalsRowLabel="합계" dataDxfId="61" totalsRowDxfId="60"/>
    <tableColumn id="2" name="PO 번호" dataDxfId="59" totalsRowDxfId="58"/>
    <tableColumn id="3" name="금액" totalsRowFunction="sum" dataDxfId="57" totalsRowDxfId="56"/>
    <tableColumn id="4" name="범주" dataDxfId="55" totalsRowDxfId="54"/>
    <tableColumn id="5" name="설명" dataDxfId="53" totalsRowDxfId="52"/>
  </tableColumns>
  <tableStyleInfo name="Summary Table" showFirstColumn="0" showLastColumn="0" showRowStripes="0" showColumnStripes="1"/>
  <extLst>
    <ext xmlns:x14="http://schemas.microsoft.com/office/spreadsheetml/2009/9/main" uri="{504A1905-F514-4f6f-8877-14C23A59335A}">
      <x14:table altTextSummary="날짜, PO 번호, 금액, 범주, 설명 등 월간 경비 세부 사항의 목록입니다."/>
    </ext>
  </extLst>
</table>
</file>

<file path=xl/theme/theme1.xml><?xml version="1.0" encoding="utf-8"?>
<a:theme xmlns:a="http://schemas.openxmlformats.org/drawingml/2006/main" name="Office Theme">
  <a:themeElements>
    <a:clrScheme name="Expense Trends Budget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97B9C7"/>
      </a:accent1>
      <a:accent2>
        <a:srgbClr val="FFCC4F"/>
      </a:accent2>
      <a:accent3>
        <a:srgbClr val="9AB294"/>
      </a:accent3>
      <a:accent4>
        <a:srgbClr val="F15926"/>
      </a:accent4>
      <a:accent5>
        <a:srgbClr val="906083"/>
      </a:accent5>
      <a:accent6>
        <a:srgbClr val="E89C2B"/>
      </a:accent6>
      <a:hlink>
        <a:srgbClr val="FFFFFF"/>
      </a:hlink>
      <a:folHlink>
        <a:srgbClr val="FFFFFF"/>
      </a:folHlink>
    </a:clrScheme>
    <a:fontScheme name="Expense Trends Budget">
      <a:majorFont>
        <a:latin typeface="Century Gothic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2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3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3"/>
    <pageSetUpPr autoPageBreaks="0" fitToPage="1"/>
  </sheetPr>
  <dimension ref="A1:A18"/>
  <sheetViews>
    <sheetView showGridLines="0" zoomScale="90" zoomScaleNormal="90" workbookViewId="0"/>
  </sheetViews>
  <sheetFormatPr defaultColWidth="9" defaultRowHeight="30" customHeight="1"/>
  <cols>
    <col min="1" max="1" width="152.42578125" style="2" customWidth="1"/>
    <col min="2" max="16384" width="9" style="2"/>
  </cols>
  <sheetData>
    <row r="1" spans="1:1" ht="35.1" customHeight="1">
      <c r="A1" s="22" t="s">
        <v>0</v>
      </c>
    </row>
    <row r="2" spans="1:1" ht="30" customHeight="1">
      <c r="A2" s="3" t="s">
        <v>1</v>
      </c>
    </row>
    <row r="3" spans="1:1" ht="30" customHeight="1">
      <c r="A3" s="4" t="s">
        <v>50</v>
      </c>
    </row>
    <row r="4" spans="1:1" ht="30" customHeight="1">
      <c r="A4" s="4" t="s">
        <v>51</v>
      </c>
    </row>
    <row r="5" spans="1:1" ht="30" customHeight="1">
      <c r="A5" s="3" t="s">
        <v>2</v>
      </c>
    </row>
    <row r="6" spans="1:1" ht="30" customHeight="1">
      <c r="A6" s="4" t="s">
        <v>3</v>
      </c>
    </row>
    <row r="7" spans="1:1" ht="30" customHeight="1">
      <c r="A7" s="5" t="str">
        <f>ROW(A1)&amp;". 테이블에 요약 행이 없는 경우 표 아래에 입력하고 Enter 키나 Tab 키를 누르면 자동으로 확장됩니다."</f>
        <v>1. 테이블에 요약 행이 없는 경우 표 아래에 입력하고 Enter 키나 Tab 키를 누르면 자동으로 확장됩니다.</v>
      </c>
    </row>
    <row r="8" spans="1:1" ht="30" customHeight="1">
      <c r="A8" s="6" t="str">
        <f>ROW(A2)&amp;". 이전 경비의 총합 등 요약 행 위에 있는 마지막 셀에 셀 포인터를 두고 Tab 키를 누릅니다."</f>
        <v>2. 이전 경비의 총합 등 요약 행 위에 있는 마지막 셀에 셀 포인터를 두고 Tab 키를 누릅니다.</v>
      </c>
    </row>
    <row r="9" spans="1:1" ht="30" customHeight="1">
      <c r="A9" s="6" t="str">
        <f>ROW(A3)&amp;". 표를 마우스 오른쪽 단추로 클릭하고 팝업 메뉴에서 삽입을 가리킨 다음 위쪽에 표 행 삽입 또는 아래쪽에 표 행 삽입을 클릭합니다."</f>
        <v>3. 표를 마우스 오른쪽 단추로 클릭하고 팝업 메뉴에서 삽입을 가리킨 다음 위쪽에 표 행 삽입 또는 아래쪽에 표 행 삽입을 클릭합니다.</v>
      </c>
    </row>
    <row r="10" spans="1:1" ht="30" customHeight="1">
      <c r="A10" s="6" t="str">
        <f>ROW(A4)&amp;". 표 오른쪽 아래 모서리에서 표 크기 조정 핸들에 마우스를 놓고 끌어서 사용 가능한 표 행의 개수를 늘립니다."</f>
        <v>4. 표 오른쪽 아래 모서리에서 표 크기 조정 핸들에 마우스를 놓고 끌어서 사용 가능한 표 행의 개수를 늘립니다.</v>
      </c>
    </row>
    <row r="11" spans="1:1" ht="30" customHeight="1">
      <c r="A11" s="4" t="s">
        <v>48</v>
      </c>
    </row>
    <row r="12" spans="1:1" ht="30" customHeight="1">
      <c r="A12" s="4" t="s">
        <v>4</v>
      </c>
    </row>
    <row r="13" spans="1:1" ht="30" customHeight="1">
      <c r="A13" s="4" t="s">
        <v>5</v>
      </c>
    </row>
    <row r="14" spans="1:1" ht="30" customHeight="1">
      <c r="A14" s="6" t="str">
        <f>ROW(A1)&amp;". 요약 워크시트의 경비 아래 경비요약 표에 (경비 유형에 대한 제목으로) 경비 1이 입력됩니다."</f>
        <v>1. 요약 워크시트의 경비 아래 경비요약 표에 (경비 유형에 대한 제목으로) 경비 1이 입력됩니다.</v>
      </c>
    </row>
    <row r="15" spans="1:1" ht="30" customHeight="1">
      <c r="A15" s="6" t="str">
        <f>ROW(A2)&amp;". 해당 경비가 발생하는 각 월에 대해 해당 월 워크시트에 경비 금액을 입력합니다."</f>
        <v>2. 해당 경비가 발생하는 각 월에 대해 해당 월 워크시트에 경비 금액을 입력합니다.</v>
      </c>
    </row>
    <row r="16" spans="1:1" ht="30" customHeight="1">
      <c r="A16" s="7" t="str">
        <f>ROW(A3)&amp;". 경비요약 워크시트의 경비 유형으로 인해 각 월의 워크시트의 범주 열에 범주 목록이 생성됩니다."</f>
        <v>3. 경비요약 워크시트의 경비 유형으로 인해 각 월의 워크시트의 범주 열에 범주 목록이 생성됩니다.</v>
      </c>
    </row>
    <row r="17" spans="1:1" ht="30" customHeight="1">
      <c r="A17" s="7" t="str">
        <f>ROW(A4)&amp;". 범주 열의 범주 목록을 사용하여 입력한 경비 금액에 대한 경비 유형을 선택합니다."</f>
        <v>4. 범주 열의 범주 목록을 사용하여 입력한 경비 금액에 대한 경비 유형을 선택합니다.</v>
      </c>
    </row>
    <row r="18" spans="1:1" ht="30" customHeight="1">
      <c r="A18" s="7" t="str">
        <f>ROW(A5)&amp;". 특정 월에 새 경비를 추가하려면 요약 워크시트의 경비요약 표에 새 행을 추가한 다음 해당 월의 워크시트에 경비 정보를 입력합니다."</f>
        <v>5. 특정 월에 새 경비를 추가하려면 요약 워크시트의 경비요약 표에 새 행을 추가한 다음 해당 월의 워크시트에 경비 정보를 입력합니다.</v>
      </c>
    </row>
  </sheetData>
  <phoneticPr fontId="9" type="noConversion"/>
  <dataValidations count="1">
    <dataValidation allowBlank="1" showInputMessage="1" showErrorMessage="1" prompt="이 통합 문서를 사용하는 방법을 설명하는 팁 워크시트입니다." sqref="A1"/>
  </dataValidations>
  <printOptions horizontalCentered="1"/>
  <pageMargins left="0.7" right="0.7" top="0.75" bottom="0.75" header="0.3" footer="0.3"/>
  <pageSetup paperSize="9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5"/>
    <pageSetUpPr autoPageBreaks="0" fitToPage="1"/>
  </sheetPr>
  <dimension ref="A1:E9"/>
  <sheetViews>
    <sheetView showGridLines="0" zoomScaleNormal="100" workbookViewId="0">
      <selection sqref="A1:C1"/>
    </sheetView>
  </sheetViews>
  <sheetFormatPr defaultRowHeight="30" customHeight="1"/>
  <cols>
    <col min="1" max="3" width="15.5703125" style="2" customWidth="1"/>
    <col min="4" max="5" width="30.5703125" style="2" customWidth="1"/>
    <col min="6" max="16384" width="9.140625" style="2"/>
  </cols>
  <sheetData>
    <row r="1" spans="1:5" ht="35.1" customHeight="1">
      <c r="A1" s="23" t="s">
        <v>42</v>
      </c>
      <c r="B1" s="23"/>
      <c r="C1" s="24"/>
      <c r="D1" s="1" t="s">
        <v>49</v>
      </c>
      <c r="E1" s="1" t="s">
        <v>47</v>
      </c>
    </row>
    <row r="2" spans="1:5" ht="17.100000000000001" customHeight="1">
      <c r="A2" s="12" t="s">
        <v>28</v>
      </c>
      <c r="B2" s="12" t="s">
        <v>29</v>
      </c>
      <c r="C2" s="12" t="s">
        <v>32</v>
      </c>
      <c r="D2" s="12" t="s">
        <v>33</v>
      </c>
      <c r="E2" s="12" t="s">
        <v>34</v>
      </c>
    </row>
    <row r="3" spans="1:5" ht="30" customHeight="1">
      <c r="A3" s="15">
        <f ca="1">DATE(YEAR(TODAY()),8,8)</f>
        <v>42955</v>
      </c>
      <c r="B3" s="10" t="s">
        <v>30</v>
      </c>
      <c r="C3" s="18"/>
      <c r="D3" s="10" t="s">
        <v>8</v>
      </c>
      <c r="E3" s="10" t="s">
        <v>35</v>
      </c>
    </row>
    <row r="4" spans="1:5" ht="30" customHeight="1">
      <c r="A4" s="15">
        <f ca="1">DATE(YEAR(TODAY()),8,9)</f>
        <v>42956</v>
      </c>
      <c r="B4" s="10" t="s">
        <v>31</v>
      </c>
      <c r="C4" s="18"/>
      <c r="D4" s="10" t="s">
        <v>9</v>
      </c>
      <c r="E4" s="10"/>
    </row>
    <row r="5" spans="1:5" ht="30" customHeight="1">
      <c r="A5" s="15"/>
      <c r="B5" s="10"/>
      <c r="C5" s="18"/>
      <c r="D5" s="10" t="s">
        <v>9</v>
      </c>
      <c r="E5" s="10"/>
    </row>
    <row r="6" spans="1:5" ht="30" customHeight="1">
      <c r="A6" s="15"/>
      <c r="B6" s="10"/>
      <c r="C6" s="18"/>
      <c r="D6" s="10" t="s">
        <v>10</v>
      </c>
      <c r="E6" s="10"/>
    </row>
    <row r="7" spans="1:5" ht="30" customHeight="1">
      <c r="A7" s="15"/>
      <c r="B7" s="10"/>
      <c r="C7" s="18"/>
      <c r="D7" s="10" t="s">
        <v>11</v>
      </c>
      <c r="E7" s="10"/>
    </row>
    <row r="8" spans="1:5" ht="30" customHeight="1">
      <c r="A8" s="15"/>
      <c r="B8" s="10"/>
      <c r="C8" s="18"/>
      <c r="D8" s="10" t="s">
        <v>12</v>
      </c>
      <c r="E8" s="10"/>
    </row>
    <row r="9" spans="1:5" ht="30" customHeight="1">
      <c r="A9" s="13" t="s">
        <v>49</v>
      </c>
      <c r="B9" s="13"/>
      <c r="C9" s="20">
        <f>SUBTOTAL(109,_8월경비[금액])</f>
        <v>0</v>
      </c>
      <c r="D9" s="13"/>
      <c r="E9" s="13"/>
    </row>
  </sheetData>
  <mergeCells count="1">
    <mergeCell ref="A1:C1"/>
  </mergeCells>
  <phoneticPr fontId="9" type="noConversion"/>
  <dataValidations count="11">
    <dataValidation type="list" errorStyle="warning" allowBlank="1" showInputMessage="1" showErrorMessage="1" error="경비를 요약 시트에 포함하려면 드롭다운에서 선택해야 합니다." sqref="D3:D8">
      <formula1>경비범주</formula1>
    </dataValidation>
    <dataValidation allowBlank="1" showInputMessage="1" showErrorMessage="1" prompt="워크시트의 이 표에 경비를 자세히 입력합니다. D1 및 E1 셀을 클릭하면 각각 요약 워크시트와 팁 워크시트로 이동합니다." sqref="A1:C1"/>
    <dataValidation allowBlank="1" showInputMessage="1" showErrorMessage="1" prompt="요약 워크시트로 연결되는 탐색 하이퍼링크" sqref="D1"/>
    <dataValidation allowBlank="1" showInputMessage="1" showErrorMessage="1" prompt="팁 워크시트로 연결되는 탐색 하이퍼링크" sqref="E1"/>
    <dataValidation allowBlank="1" showInputMessage="1" showErrorMessage="1" prompt="이 열에는 경비 날짜를 입력합니다." sqref="A2"/>
    <dataValidation allowBlank="1" showInputMessage="1" showErrorMessage="1" prompt="이 열에는 PO 번호를 입력합니다." sqref="B2"/>
    <dataValidation allowBlank="1" showInputMessage="1" showErrorMessage="1" prompt="이 열에는 경비 금액을 입력합니다." sqref="C2"/>
    <dataValidation allowBlank="1" showInputMessage="1" showErrorMessage="1" prompt="요약 워크시트의 경비 요약 표에 있는 경비 열에서 자동으로 입력된 경비 범주 목록입니다. ALT+아래쪽 화살표를 누르면 목록을 살펴볼 수 있습니다. ENTER를 누르면 범주를 선택할 수 있습니다." sqref="D2"/>
    <dataValidation allowBlank="1" showInputMessage="1" showErrorMessage="1" prompt="이 열에는 경비에 대한 설명을 입력합니다." sqref="E2"/>
    <dataValidation type="custom" errorStyle="warning" allowBlank="1" showInputMessage="1" showErrorMessage="1" errorTitle="금액 유효성 검사" error="금액은 숫자여야 합니다." sqref="C3:C8">
      <formula1>ISNUMBER($C3)</formula1>
    </dataValidation>
    <dataValidation type="custom" errorStyle="warning" allowBlank="1" showInputMessage="1" showErrorMessage="1" error="이 경비를 요약 시트에 추가하려면 8월달의 날짜를 입력해야 합니다." sqref="A3:A8">
      <formula1>MONTH($A3)=8</formula1>
    </dataValidation>
  </dataValidations>
  <hyperlinks>
    <hyperlink ref="D1" location="요약!A1" tooltip="요약을 보려면 선택합니다." display="요약"/>
    <hyperlink ref="E1" location="팁!A1" tooltip="팁 워크시트로 이동하려면 선택합니다." display="팁"/>
  </hyperlinks>
  <printOptions horizontalCentered="1"/>
  <pageMargins left="0.7" right="0.7" top="0.75" bottom="0.75" header="0.3" footer="0.3"/>
  <pageSetup paperSize="9" fitToHeight="0" orientation="portrait" r:id="rId1"/>
  <tableParts count="1">
    <tablePart r:id="rId2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theme="5" tint="0.39997558519241921"/>
    <pageSetUpPr autoPageBreaks="0" fitToPage="1"/>
  </sheetPr>
  <dimension ref="A1:E9"/>
  <sheetViews>
    <sheetView showGridLines="0" workbookViewId="0">
      <selection sqref="A1:C1"/>
    </sheetView>
  </sheetViews>
  <sheetFormatPr defaultRowHeight="30" customHeight="1"/>
  <cols>
    <col min="1" max="3" width="15.5703125" style="2" customWidth="1"/>
    <col min="4" max="5" width="30.5703125" style="2" customWidth="1"/>
    <col min="6" max="16384" width="9.140625" style="2"/>
  </cols>
  <sheetData>
    <row r="1" spans="1:5" ht="35.1" customHeight="1">
      <c r="A1" s="23" t="s">
        <v>43</v>
      </c>
      <c r="B1" s="23"/>
      <c r="C1" s="24"/>
      <c r="D1" s="1" t="s">
        <v>49</v>
      </c>
      <c r="E1" s="1" t="s">
        <v>47</v>
      </c>
    </row>
    <row r="2" spans="1:5" ht="17.100000000000001" customHeight="1">
      <c r="A2" s="9" t="s">
        <v>28</v>
      </c>
      <c r="B2" s="9" t="s">
        <v>29</v>
      </c>
      <c r="C2" s="9" t="s">
        <v>32</v>
      </c>
      <c r="D2" s="9" t="s">
        <v>33</v>
      </c>
      <c r="E2" s="9" t="s">
        <v>34</v>
      </c>
    </row>
    <row r="3" spans="1:5" ht="30" customHeight="1">
      <c r="A3" s="15">
        <f ca="1">DATE(YEAR(TODAY()),9,9)</f>
        <v>42987</v>
      </c>
      <c r="B3" s="10" t="s">
        <v>30</v>
      </c>
      <c r="C3" s="18"/>
      <c r="D3" s="10" t="s">
        <v>8</v>
      </c>
      <c r="E3" s="10" t="s">
        <v>35</v>
      </c>
    </row>
    <row r="4" spans="1:5" ht="30" customHeight="1">
      <c r="A4" s="15">
        <f ca="1">DATE(YEAR(TODAY()),9,15)</f>
        <v>42993</v>
      </c>
      <c r="B4" s="10" t="s">
        <v>31</v>
      </c>
      <c r="C4" s="18"/>
      <c r="D4" s="10" t="s">
        <v>9</v>
      </c>
      <c r="E4" s="10"/>
    </row>
    <row r="5" spans="1:5" ht="30" customHeight="1">
      <c r="A5" s="15"/>
      <c r="B5" s="10"/>
      <c r="C5" s="18"/>
      <c r="D5" s="10" t="s">
        <v>9</v>
      </c>
      <c r="E5" s="10"/>
    </row>
    <row r="6" spans="1:5" ht="30" customHeight="1">
      <c r="A6" s="15"/>
      <c r="B6" s="10"/>
      <c r="C6" s="18"/>
      <c r="D6" s="10" t="s">
        <v>10</v>
      </c>
      <c r="E6" s="10"/>
    </row>
    <row r="7" spans="1:5" ht="30" customHeight="1">
      <c r="A7" s="15"/>
      <c r="B7" s="10"/>
      <c r="C7" s="18"/>
      <c r="D7" s="10" t="s">
        <v>11</v>
      </c>
      <c r="E7" s="10"/>
    </row>
    <row r="8" spans="1:5" ht="30" customHeight="1">
      <c r="A8" s="15"/>
      <c r="B8" s="10"/>
      <c r="C8" s="18"/>
      <c r="D8" s="10" t="s">
        <v>12</v>
      </c>
      <c r="E8" s="10"/>
    </row>
    <row r="9" spans="1:5" ht="30" customHeight="1">
      <c r="A9" s="13" t="s">
        <v>49</v>
      </c>
      <c r="B9" s="13"/>
      <c r="C9" s="20">
        <f>SUBTOTAL(109,_9월경비[금액])</f>
        <v>0</v>
      </c>
      <c r="D9" s="13"/>
      <c r="E9" s="13"/>
    </row>
  </sheetData>
  <mergeCells count="1">
    <mergeCell ref="A1:C1"/>
  </mergeCells>
  <phoneticPr fontId="9" type="noConversion"/>
  <dataValidations count="11">
    <dataValidation type="list" errorStyle="warning" allowBlank="1" showInputMessage="1" showErrorMessage="1" error="경비를 요약 시트에 포함하려면 드롭다운에서 선택해야 합니다." sqref="D3:D8">
      <formula1>경비범주</formula1>
    </dataValidation>
    <dataValidation allowBlank="1" showInputMessage="1" showErrorMessage="1" prompt="워크시트의 이 표에 경비를 자세히 입력합니다. D1 및 E1 셀을 클릭하면 각각 요약 워크시트와 팁 워크시트로 이동합니다." sqref="A1:C1"/>
    <dataValidation allowBlank="1" showInputMessage="1" showErrorMessage="1" prompt="요약 워크시트로 연결되는 탐색 하이퍼링크" sqref="D1"/>
    <dataValidation allowBlank="1" showInputMessage="1" showErrorMessage="1" prompt="팁 워크시트로 연결되는 탐색 하이퍼링크" sqref="E1"/>
    <dataValidation allowBlank="1" showInputMessage="1" showErrorMessage="1" prompt="이 열에는 경비 날짜를 입력합니다." sqref="A2"/>
    <dataValidation allowBlank="1" showInputMessage="1" showErrorMessage="1" prompt="이 열에는 PO 번호를 입력합니다." sqref="B2"/>
    <dataValidation allowBlank="1" showInputMessage="1" showErrorMessage="1" prompt="이 열에는 경비 금액을 입력합니다." sqref="C2"/>
    <dataValidation allowBlank="1" showInputMessage="1" showErrorMessage="1" prompt="요약 워크시트의 경비 요약 표에 있는 경비 열에서 자동으로 입력된 경비 범주 목록입니다. ALT+아래쪽 화살표를 누르면 목록을 살펴볼 수 있습니다. ENTER를 누르면 범주를 선택할 수 있습니다." sqref="D2"/>
    <dataValidation allowBlank="1" showInputMessage="1" showErrorMessage="1" prompt="이 열에는 경비에 대한 설명을 입력합니다." sqref="E2"/>
    <dataValidation type="custom" errorStyle="warning" allowBlank="1" showInputMessage="1" showErrorMessage="1" errorTitle="금액 유효성 검사" error="금액은 숫자여야 합니다." sqref="C3:C8">
      <formula1>ISNUMBER($C3)</formula1>
    </dataValidation>
    <dataValidation type="custom" errorStyle="warning" allowBlank="1" showInputMessage="1" showErrorMessage="1" error="이 경비를 요약 시트에 추가하려면 9월달의 날짜를 입력해야 합니다." sqref="A3:A8">
      <formula1>MONTH($A3)=9</formula1>
    </dataValidation>
  </dataValidations>
  <hyperlinks>
    <hyperlink ref="D1" location="요약!A1" tooltip="요약을 보려면 선택합니다." display="요약"/>
    <hyperlink ref="E1" location="팁!A1" tooltip="팁 워크시트로 이동하려면 선택합니다." display="팁"/>
  </hyperlinks>
  <printOptions horizontalCentered="1"/>
  <pageMargins left="0.7" right="0.7" top="0.75" bottom="0.75" header="0.3" footer="0.3"/>
  <pageSetup paperSize="9" fitToHeight="0" orientation="portrait" r:id="rId1"/>
  <tableParts count="1">
    <tablePart r:id="rId2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theme="5" tint="0.59999389629810485"/>
    <pageSetUpPr autoPageBreaks="0" fitToPage="1"/>
  </sheetPr>
  <dimension ref="A1:E9"/>
  <sheetViews>
    <sheetView showGridLines="0" workbookViewId="0">
      <selection sqref="A1:C1"/>
    </sheetView>
  </sheetViews>
  <sheetFormatPr defaultRowHeight="30" customHeight="1"/>
  <cols>
    <col min="1" max="3" width="15.5703125" style="2" customWidth="1"/>
    <col min="4" max="5" width="30.5703125" style="2" customWidth="1"/>
    <col min="6" max="16384" width="9.140625" style="2"/>
  </cols>
  <sheetData>
    <row r="1" spans="1:5" ht="35.1" customHeight="1">
      <c r="A1" s="23" t="s">
        <v>44</v>
      </c>
      <c r="B1" s="23"/>
      <c r="C1" s="24"/>
      <c r="D1" s="1" t="s">
        <v>49</v>
      </c>
      <c r="E1" s="1" t="s">
        <v>47</v>
      </c>
    </row>
    <row r="2" spans="1:5" ht="17.100000000000001" customHeight="1">
      <c r="A2" s="12" t="s">
        <v>28</v>
      </c>
      <c r="B2" s="12" t="s">
        <v>29</v>
      </c>
      <c r="C2" s="12" t="s">
        <v>32</v>
      </c>
      <c r="D2" s="12" t="s">
        <v>33</v>
      </c>
      <c r="E2" s="12" t="s">
        <v>34</v>
      </c>
    </row>
    <row r="3" spans="1:5" ht="30" customHeight="1">
      <c r="A3" s="15">
        <f ca="1">DATE(YEAR(TODAY()),10,10)</f>
        <v>43018</v>
      </c>
      <c r="B3" s="10" t="s">
        <v>30</v>
      </c>
      <c r="C3" s="18"/>
      <c r="D3" s="10" t="s">
        <v>8</v>
      </c>
      <c r="E3" s="10" t="s">
        <v>35</v>
      </c>
    </row>
    <row r="4" spans="1:5" ht="30" customHeight="1">
      <c r="A4" s="15">
        <f ca="1">DATE(YEAR(TODAY()),10,21)</f>
        <v>43029</v>
      </c>
      <c r="B4" s="10" t="s">
        <v>31</v>
      </c>
      <c r="C4" s="18"/>
      <c r="D4" s="10" t="s">
        <v>9</v>
      </c>
      <c r="E4" s="10"/>
    </row>
    <row r="5" spans="1:5" ht="30" customHeight="1">
      <c r="A5" s="15"/>
      <c r="B5" s="10"/>
      <c r="C5" s="18"/>
      <c r="D5" s="10" t="s">
        <v>9</v>
      </c>
      <c r="E5" s="10"/>
    </row>
    <row r="6" spans="1:5" ht="30" customHeight="1">
      <c r="A6" s="15"/>
      <c r="B6" s="10"/>
      <c r="C6" s="18"/>
      <c r="D6" s="10" t="s">
        <v>10</v>
      </c>
      <c r="E6" s="10"/>
    </row>
    <row r="7" spans="1:5" ht="30" customHeight="1">
      <c r="A7" s="15"/>
      <c r="B7" s="10"/>
      <c r="C7" s="18"/>
      <c r="D7" s="10" t="s">
        <v>11</v>
      </c>
      <c r="E7" s="10"/>
    </row>
    <row r="8" spans="1:5" ht="30" customHeight="1">
      <c r="A8" s="15"/>
      <c r="B8" s="10"/>
      <c r="C8" s="18"/>
      <c r="D8" s="10" t="s">
        <v>12</v>
      </c>
      <c r="E8" s="10"/>
    </row>
    <row r="9" spans="1:5" ht="30" customHeight="1">
      <c r="A9" s="13" t="s">
        <v>49</v>
      </c>
      <c r="B9" s="13"/>
      <c r="C9" s="20">
        <f>SUBTOTAL(109,_10월경비[금액])</f>
        <v>0</v>
      </c>
      <c r="D9" s="13"/>
      <c r="E9" s="13"/>
    </row>
  </sheetData>
  <mergeCells count="1">
    <mergeCell ref="A1:C1"/>
  </mergeCells>
  <phoneticPr fontId="9" type="noConversion"/>
  <dataValidations count="11">
    <dataValidation type="list" errorStyle="warning" allowBlank="1" showInputMessage="1" showErrorMessage="1" error="경비를 요약 시트에 포함하려면 드롭다운에서 선택해야 합니다." sqref="D3:D8">
      <formula1>경비범주</formula1>
    </dataValidation>
    <dataValidation allowBlank="1" showInputMessage="1" showErrorMessage="1" prompt="워크시트의 이 표에 경비를 자세히 입력합니다. D1 및 E1 셀을 클릭하면 각각 요약 워크시트와 팁 워크시트로 이동합니다." sqref="A1:C1"/>
    <dataValidation allowBlank="1" showInputMessage="1" showErrorMessage="1" prompt="요약 워크시트로 연결되는 탐색 하이퍼링크" sqref="D1"/>
    <dataValidation allowBlank="1" showInputMessage="1" showErrorMessage="1" prompt="팁 워크시트로 연결되는 탐색 하이퍼링크" sqref="E1"/>
    <dataValidation allowBlank="1" showInputMessage="1" showErrorMessage="1" prompt="이 열에는 경비 날짜를 입력합니다." sqref="A2"/>
    <dataValidation allowBlank="1" showInputMessage="1" showErrorMessage="1" prompt="이 열에는 PO 번호를 입력합니다." sqref="B2"/>
    <dataValidation allowBlank="1" showInputMessage="1" showErrorMessage="1" prompt="이 열에는 경비 금액을 입력합니다." sqref="C2"/>
    <dataValidation allowBlank="1" showInputMessage="1" showErrorMessage="1" prompt="요약 워크시트의 경비 요약 표에 있는 경비 열에서 자동으로 입력된 경비 범주 목록입니다. ALT+아래쪽 화살표를 누르면 목록을 살펴볼 수 있습니다. ENTER를 누르면 범주를 선택할 수 있습니다." sqref="D2"/>
    <dataValidation allowBlank="1" showInputMessage="1" showErrorMessage="1" prompt="이 열에는 경비에 대한 설명을 입력합니다." sqref="E2"/>
    <dataValidation type="custom" errorStyle="warning" allowBlank="1" showInputMessage="1" showErrorMessage="1" errorTitle="금액 유효성 검사" error="금액은 숫자여야 합니다." sqref="C3:C8">
      <formula1>ISNUMBER($C3)</formula1>
    </dataValidation>
    <dataValidation type="custom" errorStyle="warning" allowBlank="1" showInputMessage="1" showErrorMessage="1" error="이 경비를 요약 시트에 추가하려면 10월달의 날짜를 입력해야 합니다." sqref="A3:A8">
      <formula1>MONTH($A3)=10</formula1>
    </dataValidation>
  </dataValidations>
  <hyperlinks>
    <hyperlink ref="D1" location="요약!A1" tooltip="요약을 보려면 선택합니다." display="요약"/>
    <hyperlink ref="E1" location="팁!A1" tooltip="팁 워크시트로 이동하려면 선택합니다." display="팁"/>
  </hyperlinks>
  <printOptions horizontalCentered="1"/>
  <pageMargins left="0.7" right="0.7" top="0.75" bottom="0.75" header="0.3" footer="0.3"/>
  <pageSetup paperSize="9" fitToHeight="0" orientation="portrait" r:id="rId1"/>
  <tableParts count="1">
    <tablePart r:id="rId2"/>
  </tableParts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3">
    <tabColor theme="5" tint="0.79998168889431442"/>
    <pageSetUpPr autoPageBreaks="0" fitToPage="1"/>
  </sheetPr>
  <dimension ref="A1:E9"/>
  <sheetViews>
    <sheetView showGridLines="0" workbookViewId="0">
      <selection sqref="A1:C1"/>
    </sheetView>
  </sheetViews>
  <sheetFormatPr defaultRowHeight="30" customHeight="1"/>
  <cols>
    <col min="1" max="3" width="15.5703125" style="2" customWidth="1"/>
    <col min="4" max="5" width="30.5703125" style="2" customWidth="1"/>
    <col min="6" max="16384" width="9.140625" style="2"/>
  </cols>
  <sheetData>
    <row r="1" spans="1:5" ht="35.1" customHeight="1">
      <c r="A1" s="23" t="s">
        <v>45</v>
      </c>
      <c r="B1" s="23"/>
      <c r="C1" s="24"/>
      <c r="D1" s="1" t="s">
        <v>49</v>
      </c>
      <c r="E1" s="1" t="s">
        <v>47</v>
      </c>
    </row>
    <row r="2" spans="1:5" ht="17.100000000000001" customHeight="1">
      <c r="A2" s="12" t="s">
        <v>28</v>
      </c>
      <c r="B2" s="12" t="s">
        <v>29</v>
      </c>
      <c r="C2" s="12" t="s">
        <v>32</v>
      </c>
      <c r="D2" s="12" t="s">
        <v>33</v>
      </c>
      <c r="E2" s="12" t="s">
        <v>34</v>
      </c>
    </row>
    <row r="3" spans="1:5" ht="30" customHeight="1">
      <c r="A3" s="15">
        <f ca="1">DATE(YEAR(TODAY()),11,14)</f>
        <v>43053</v>
      </c>
      <c r="B3" s="10" t="s">
        <v>30</v>
      </c>
      <c r="C3" s="18"/>
      <c r="D3" s="10" t="s">
        <v>8</v>
      </c>
      <c r="E3" s="10" t="s">
        <v>35</v>
      </c>
    </row>
    <row r="4" spans="1:5" ht="30" customHeight="1">
      <c r="A4" s="15">
        <f ca="1">DATE(YEAR(TODAY()),11,21)</f>
        <v>43060</v>
      </c>
      <c r="B4" s="10" t="s">
        <v>31</v>
      </c>
      <c r="C4" s="18"/>
      <c r="D4" s="10" t="s">
        <v>9</v>
      </c>
      <c r="E4" s="10"/>
    </row>
    <row r="5" spans="1:5" ht="30" customHeight="1">
      <c r="A5" s="15"/>
      <c r="B5" s="10"/>
      <c r="C5" s="18"/>
      <c r="D5" s="10" t="s">
        <v>9</v>
      </c>
      <c r="E5" s="10"/>
    </row>
    <row r="6" spans="1:5" ht="30" customHeight="1">
      <c r="A6" s="15"/>
      <c r="B6" s="10"/>
      <c r="C6" s="18"/>
      <c r="D6" s="10" t="s">
        <v>10</v>
      </c>
      <c r="E6" s="10"/>
    </row>
    <row r="7" spans="1:5" ht="30" customHeight="1">
      <c r="A7" s="15"/>
      <c r="B7" s="10"/>
      <c r="C7" s="18"/>
      <c r="D7" s="10" t="s">
        <v>11</v>
      </c>
      <c r="E7" s="10"/>
    </row>
    <row r="8" spans="1:5" ht="30" customHeight="1">
      <c r="A8" s="15"/>
      <c r="B8" s="10"/>
      <c r="C8" s="18"/>
      <c r="D8" s="10" t="s">
        <v>12</v>
      </c>
      <c r="E8" s="10"/>
    </row>
    <row r="9" spans="1:5" ht="30" customHeight="1">
      <c r="A9" s="13" t="s">
        <v>49</v>
      </c>
      <c r="B9" s="13"/>
      <c r="C9" s="20">
        <f>SUBTOTAL(109,_11월경비[금액])</f>
        <v>0</v>
      </c>
      <c r="D9" s="13"/>
      <c r="E9" s="13"/>
    </row>
  </sheetData>
  <mergeCells count="1">
    <mergeCell ref="A1:C1"/>
  </mergeCells>
  <phoneticPr fontId="9" type="noConversion"/>
  <dataValidations count="11">
    <dataValidation type="list" errorStyle="warning" allowBlank="1" showInputMessage="1" showErrorMessage="1" error="경비를 요약 시트에 포함하려면 드롭다운에서 선택해야 합니다." sqref="D3:D8">
      <formula1>경비범주</formula1>
    </dataValidation>
    <dataValidation allowBlank="1" showInputMessage="1" showErrorMessage="1" prompt="워크시트의 이 표에 경비를 자세히 입력합니다. D1 및 E1 셀을 클릭하면 각각 요약 워크시트와 팁 워크시트로 이동합니다." sqref="A1:C1"/>
    <dataValidation allowBlank="1" showInputMessage="1" showErrorMessage="1" prompt="요약 워크시트로 연결되는 탐색 하이퍼링크" sqref="D1"/>
    <dataValidation allowBlank="1" showInputMessage="1" showErrorMessage="1" prompt="팁 워크시트로 연결되는 탐색 하이퍼링크" sqref="E1"/>
    <dataValidation allowBlank="1" showInputMessage="1" showErrorMessage="1" prompt="이 열에는 경비 날짜를 입력합니다." sqref="A2"/>
    <dataValidation allowBlank="1" showInputMessage="1" showErrorMessage="1" prompt="이 열에는 PO 번호를 입력합니다." sqref="B2"/>
    <dataValidation allowBlank="1" showInputMessage="1" showErrorMessage="1" prompt="이 열에는 경비 금액을 입력합니다." sqref="C2"/>
    <dataValidation allowBlank="1" showInputMessage="1" showErrorMessage="1" prompt="요약 워크시트의 경비 요약 표에 있는 경비 열에서 자동으로 입력된 경비 범주 목록입니다. ALT+아래쪽 화살표를 누르면 목록을 살펴볼 수 있습니다. ENTER를 누르면 범주를 선택할 수 있습니다." sqref="D2"/>
    <dataValidation allowBlank="1" showInputMessage="1" showErrorMessage="1" prompt="이 열에는 경비에 대한 설명을 입력합니다." sqref="E2"/>
    <dataValidation type="custom" errorStyle="warning" allowBlank="1" showInputMessage="1" showErrorMessage="1" errorTitle="금액 유효성 검사" error="금액은 숫자여야 합니다." sqref="C3:C8">
      <formula1>ISNUMBER($C3)</formula1>
    </dataValidation>
    <dataValidation type="custom" errorStyle="warning" allowBlank="1" showInputMessage="1" showErrorMessage="1" error="이 경비를 요약 시트에 추가하려면 11월달의 날짜를 입력해야 합니다." sqref="A3:A8">
      <formula1>MONTH($A3)=11</formula1>
    </dataValidation>
  </dataValidations>
  <hyperlinks>
    <hyperlink ref="D1" location="요약!A1" tooltip="요약을 보려면 선택합니다." display="요약"/>
    <hyperlink ref="E1" location="팁!A1" tooltip="팁 워크시트로 이동하려면 선택합니다." display="팁"/>
  </hyperlinks>
  <printOptions horizontalCentered="1"/>
  <pageMargins left="0.7" right="0.7" top="0.75" bottom="0.75" header="0.3" footer="0.3"/>
  <pageSetup paperSize="9" fitToHeight="0" orientation="portrait" r:id="rId1"/>
  <legacyDrawing r:id="rId2"/>
  <tableParts count="1">
    <tablePart r:id="rId3"/>
  </tableParts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4">
    <tabColor theme="6"/>
    <pageSetUpPr autoPageBreaks="0" fitToPage="1"/>
  </sheetPr>
  <dimension ref="A1:E9"/>
  <sheetViews>
    <sheetView showGridLines="0" workbookViewId="0">
      <selection sqref="A1:C1"/>
    </sheetView>
  </sheetViews>
  <sheetFormatPr defaultRowHeight="30" customHeight="1"/>
  <cols>
    <col min="1" max="3" width="15.5703125" style="2" customWidth="1"/>
    <col min="4" max="5" width="30.5703125" style="2" customWidth="1"/>
    <col min="6" max="16384" width="9.140625" style="2"/>
  </cols>
  <sheetData>
    <row r="1" spans="1:5" ht="35.1" customHeight="1">
      <c r="A1" s="23" t="s">
        <v>46</v>
      </c>
      <c r="B1" s="23"/>
      <c r="C1" s="24"/>
      <c r="D1" s="1" t="s">
        <v>49</v>
      </c>
      <c r="E1" s="1" t="s">
        <v>47</v>
      </c>
    </row>
    <row r="2" spans="1:5" ht="17.100000000000001" customHeight="1">
      <c r="A2" s="12" t="s">
        <v>28</v>
      </c>
      <c r="B2" s="12" t="s">
        <v>29</v>
      </c>
      <c r="C2" s="12" t="s">
        <v>32</v>
      </c>
      <c r="D2" s="12" t="s">
        <v>33</v>
      </c>
      <c r="E2" s="12" t="s">
        <v>34</v>
      </c>
    </row>
    <row r="3" spans="1:5" ht="30" customHeight="1">
      <c r="A3" s="15">
        <f ca="1">DATE(YEAR(TODAY()),12,2)</f>
        <v>43071</v>
      </c>
      <c r="B3" s="10" t="s">
        <v>30</v>
      </c>
      <c r="C3" s="18">
        <v>201</v>
      </c>
      <c r="D3" s="10" t="s">
        <v>8</v>
      </c>
      <c r="E3" s="10" t="s">
        <v>35</v>
      </c>
    </row>
    <row r="4" spans="1:5" ht="30" customHeight="1">
      <c r="A4" s="15">
        <f ca="1">DATE(YEAR(TODAY()),12,24)</f>
        <v>43093</v>
      </c>
      <c r="B4" s="10" t="s">
        <v>31</v>
      </c>
      <c r="C4" s="18">
        <v>98</v>
      </c>
      <c r="D4" s="10" t="s">
        <v>9</v>
      </c>
      <c r="E4" s="10"/>
    </row>
    <row r="5" spans="1:5" ht="30" customHeight="1">
      <c r="A5" s="15"/>
      <c r="B5" s="10"/>
      <c r="C5" s="18">
        <v>342</v>
      </c>
      <c r="D5" s="10" t="s">
        <v>9</v>
      </c>
      <c r="E5" s="10"/>
    </row>
    <row r="6" spans="1:5" ht="30" customHeight="1">
      <c r="A6" s="15"/>
      <c r="B6" s="10"/>
      <c r="C6" s="18">
        <v>122</v>
      </c>
      <c r="D6" s="10" t="s">
        <v>10</v>
      </c>
      <c r="E6" s="10"/>
    </row>
    <row r="7" spans="1:5" ht="30" customHeight="1">
      <c r="A7" s="15"/>
      <c r="B7" s="10"/>
      <c r="C7" s="18">
        <v>187</v>
      </c>
      <c r="D7" s="10" t="s">
        <v>11</v>
      </c>
      <c r="E7" s="10"/>
    </row>
    <row r="8" spans="1:5" ht="30" customHeight="1">
      <c r="A8" s="15"/>
      <c r="B8" s="10"/>
      <c r="C8" s="18">
        <v>99</v>
      </c>
      <c r="D8" s="10" t="s">
        <v>12</v>
      </c>
      <c r="E8" s="10"/>
    </row>
    <row r="9" spans="1:5" ht="30" customHeight="1">
      <c r="A9" s="13" t="s">
        <v>49</v>
      </c>
      <c r="B9" s="13"/>
      <c r="C9" s="20">
        <f>SUBTOTAL(109,_12월경비[금액])</f>
        <v>1049</v>
      </c>
      <c r="D9" s="13"/>
      <c r="E9" s="14"/>
    </row>
  </sheetData>
  <mergeCells count="1">
    <mergeCell ref="A1:C1"/>
  </mergeCells>
  <phoneticPr fontId="9" type="noConversion"/>
  <dataValidations count="11">
    <dataValidation type="list" errorStyle="warning" allowBlank="1" showInputMessage="1" showErrorMessage="1" error="경비를 요약 시트에 포함하려면 드롭다운에서 선택해야 합니다." sqref="D3:D8">
      <formula1>경비범주</formula1>
    </dataValidation>
    <dataValidation allowBlank="1" showInputMessage="1" showErrorMessage="1" prompt="워크시트의 이 표에 경비를 자세히 입력합니다. D1 및 E1 셀을 클릭하면 각각 요약 워크시트와 팁 워크시트로 이동합니다." sqref="A1:C1"/>
    <dataValidation allowBlank="1" showInputMessage="1" showErrorMessage="1" prompt="요약 워크시트로 연결되는 탐색 하이퍼링크" sqref="D1"/>
    <dataValidation allowBlank="1" showInputMessage="1" showErrorMessage="1" prompt="팁 워크시트로 연결되는 탐색 하이퍼링크" sqref="E1"/>
    <dataValidation allowBlank="1" showInputMessage="1" showErrorMessage="1" prompt="이 열에는 경비 날짜를 입력합니다." sqref="A2"/>
    <dataValidation allowBlank="1" showInputMessage="1" showErrorMessage="1" prompt="이 열에는 PO 번호를 입력합니다." sqref="B2"/>
    <dataValidation allowBlank="1" showInputMessage="1" showErrorMessage="1" prompt="이 열에는 경비 금액을 입력합니다." sqref="C2"/>
    <dataValidation allowBlank="1" showInputMessage="1" showErrorMessage="1" prompt="요약 워크시트의 경비 요약 표에 있는 경비 열에서 자동으로 입력된 경비 범주 목록입니다. ALT+아래쪽 화살표를 누르면 목록을 살펴볼 수 있습니다. ENTER를 누르면 범주를 선택할 수 있습니다." sqref="D2"/>
    <dataValidation allowBlank="1" showInputMessage="1" showErrorMessage="1" prompt="이 열에는 경비에 대한 설명을 입력합니다." sqref="E2"/>
    <dataValidation type="custom" errorStyle="warning" allowBlank="1" showInputMessage="1" showErrorMessage="1" errorTitle="금액 유효성 검사" error="금액은 숫자여야 합니다." sqref="C3:C8">
      <formula1>ISNUMBER($C3)</formula1>
    </dataValidation>
    <dataValidation type="custom" errorStyle="warning" allowBlank="1" showInputMessage="1" showErrorMessage="1" error="이 경비를 요약 시트에 추가하려면 12월달의 날짜를 입력해야 합니다." sqref="A3:A8">
      <formula1>MONTH($A3)=12</formula1>
    </dataValidation>
  </dataValidations>
  <hyperlinks>
    <hyperlink ref="D1" location="요약!A1" tooltip="요약을 보려면 선택합니다." display="요약"/>
    <hyperlink ref="E1" location="팁!A1" tooltip="팁 워크시트로 이동하려면 선택합니다." display="팁"/>
  </hyperlinks>
  <printOptions horizontalCentered="1"/>
  <pageMargins left="0.7" right="0.7" top="0.75" bottom="0.75" header="0.3" footer="0.3"/>
  <pageSetup paperSize="9" fitToHeight="0" orientation="portrait" r:id="rId1"/>
  <legacy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4" tint="-0.499984740745262"/>
    <pageSetUpPr autoPageBreaks="0" fitToPage="1"/>
  </sheetPr>
  <dimension ref="A1:O10"/>
  <sheetViews>
    <sheetView showGridLines="0" tabSelected="1" zoomScaleNormal="100" workbookViewId="0"/>
  </sheetViews>
  <sheetFormatPr defaultRowHeight="30" customHeight="1"/>
  <cols>
    <col min="1" max="1" width="15.85546875" style="2" customWidth="1"/>
    <col min="2" max="2" width="13.140625" style="2" customWidth="1"/>
    <col min="3" max="5" width="12.5703125" style="2" customWidth="1"/>
    <col min="6" max="6" width="12.28515625" style="2" customWidth="1"/>
    <col min="7" max="14" width="12.5703125" style="2" customWidth="1"/>
    <col min="15" max="15" width="12.7109375" style="2" customWidth="1"/>
    <col min="16" max="16" width="9.140625" style="2" customWidth="1"/>
    <col min="17" max="17" width="7.28515625" style="2" customWidth="1"/>
    <col min="18" max="16384" width="9.140625" style="2"/>
  </cols>
  <sheetData>
    <row r="1" spans="1:15" ht="35.1" customHeight="1">
      <c r="A1" s="22" t="s">
        <v>6</v>
      </c>
      <c r="B1" s="22"/>
      <c r="C1" s="22"/>
    </row>
    <row r="2" spans="1:15" ht="17.100000000000001" customHeight="1">
      <c r="B2" s="8" t="s">
        <v>13</v>
      </c>
      <c r="C2" s="8" t="s">
        <v>14</v>
      </c>
      <c r="D2" s="8" t="s">
        <v>15</v>
      </c>
      <c r="E2" s="8" t="s">
        <v>16</v>
      </c>
      <c r="F2" s="8" t="s">
        <v>17</v>
      </c>
      <c r="G2" s="8" t="s">
        <v>18</v>
      </c>
      <c r="H2" s="8" t="s">
        <v>19</v>
      </c>
      <c r="I2" s="8" t="s">
        <v>20</v>
      </c>
      <c r="J2" s="8" t="s">
        <v>21</v>
      </c>
      <c r="K2" s="8" t="s">
        <v>22</v>
      </c>
      <c r="L2" s="8" t="s">
        <v>23</v>
      </c>
      <c r="M2" s="8" t="s">
        <v>24</v>
      </c>
      <c r="N2" s="8" t="s">
        <v>25</v>
      </c>
    </row>
    <row r="3" spans="1:15" ht="224.1" customHeight="1"/>
    <row r="4" spans="1:15" ht="17.100000000000001" customHeight="1">
      <c r="A4" s="9" t="s">
        <v>7</v>
      </c>
      <c r="B4" s="9" t="s">
        <v>13</v>
      </c>
      <c r="C4" s="9" t="s">
        <v>14</v>
      </c>
      <c r="D4" s="9" t="s">
        <v>15</v>
      </c>
      <c r="E4" s="9" t="s">
        <v>16</v>
      </c>
      <c r="F4" s="9" t="s">
        <v>17</v>
      </c>
      <c r="G4" s="9" t="s">
        <v>18</v>
      </c>
      <c r="H4" s="9" t="s">
        <v>19</v>
      </c>
      <c r="I4" s="9" t="s">
        <v>20</v>
      </c>
      <c r="J4" s="9" t="s">
        <v>21</v>
      </c>
      <c r="K4" s="9" t="s">
        <v>22</v>
      </c>
      <c r="L4" s="9" t="s">
        <v>23</v>
      </c>
      <c r="M4" s="9" t="s">
        <v>24</v>
      </c>
      <c r="N4" s="9" t="s">
        <v>49</v>
      </c>
      <c r="O4" s="9" t="s">
        <v>26</v>
      </c>
    </row>
    <row r="5" spans="1:15" ht="30" customHeight="1">
      <c r="A5" s="10" t="s">
        <v>8</v>
      </c>
      <c r="B5" s="18">
        <f>SUMIFS(_1월경비[금액],_1월경비[범주],경비요약[경비])</f>
        <v>33</v>
      </c>
      <c r="C5" s="18">
        <f>SUMIFS(_2월경비[금액],_2월경비[범주],경비요약[경비])</f>
        <v>375</v>
      </c>
      <c r="D5" s="18">
        <f>SUMIFS(_3월경비[금액],_3월경비[범주],경비요약[경비])</f>
        <v>33</v>
      </c>
      <c r="E5" s="18">
        <f>SUMIFS(_4월경비[금액],_4월경비[범주],경비요약[경비])</f>
        <v>45</v>
      </c>
      <c r="F5" s="18">
        <f>SUMIFS(_5월경비[금액],_5월경비[범주],경비요약[경비])</f>
        <v>375</v>
      </c>
      <c r="G5" s="18">
        <f>SUMIFS(_6월경비[금액],_6월경비[범주],경비요약[경비])</f>
        <v>201</v>
      </c>
      <c r="H5" s="18">
        <f>SUMIFS(_7월경비[금액],_7월경비[범주],경비요약[경비])</f>
        <v>0</v>
      </c>
      <c r="I5" s="18">
        <f>SUMIFS(_8월경비[금액],_8월경비[범주],경비요약[경비])</f>
        <v>0</v>
      </c>
      <c r="J5" s="18">
        <f>SUMIFS(_9월경비[금액],_9월경비[범주],경비요약[경비])</f>
        <v>0</v>
      </c>
      <c r="K5" s="18">
        <f>SUMIFS(_10월경비[금액],_10월경비[범주],경비요약[경비])</f>
        <v>0</v>
      </c>
      <c r="L5" s="18">
        <f>SUMIFS(_11월경비[금액],_11월경비[범주],경비요약[경비])</f>
        <v>0</v>
      </c>
      <c r="M5" s="18">
        <f>SUMIFS(_12월경비[금액],_12월경비[범주],경비요약[경비])</f>
        <v>201</v>
      </c>
      <c r="N5" s="18">
        <f>SUM(경비요약[[#This Row],[1월]:[12월]])</f>
        <v>1263</v>
      </c>
    </row>
    <row r="6" spans="1:15" ht="30" customHeight="1">
      <c r="A6" s="10" t="s">
        <v>9</v>
      </c>
      <c r="B6" s="18">
        <f>SUMIFS(_1월경비[금액],_1월경비[범주],경비요약[경비])</f>
        <v>238</v>
      </c>
      <c r="C6" s="18">
        <f>SUMIFS(_2월경비[금액],_2월경비[범주],경비요약[경비])</f>
        <v>238</v>
      </c>
      <c r="D6" s="18">
        <f>SUMIFS(_3월경비[금액],_3월경비[범주],경비요약[경비])</f>
        <v>238</v>
      </c>
      <c r="E6" s="18">
        <f>SUMIFS(_4월경비[금액],_4월경비[범주],경비요약[경비])</f>
        <v>123</v>
      </c>
      <c r="F6" s="18">
        <f>SUMIFS(_5월경비[금액],_5월경비[범주],경비요약[경비])</f>
        <v>111</v>
      </c>
      <c r="G6" s="18">
        <f>SUMIFS(_6월경비[금액],_6월경비[범주],경비요약[경비])</f>
        <v>98</v>
      </c>
      <c r="H6" s="18">
        <f>SUMIFS(_7월경비[금액],_7월경비[범주],경비요약[경비])</f>
        <v>0</v>
      </c>
      <c r="I6" s="18">
        <f>SUMIFS(_8월경비[금액],_8월경비[범주],경비요약[경비])</f>
        <v>0</v>
      </c>
      <c r="J6" s="18">
        <f>SUMIFS(_9월경비[금액],_9월경비[범주],경비요약[경비])</f>
        <v>0</v>
      </c>
      <c r="K6" s="18">
        <f>SUMIFS(_10월경비[금액],_10월경비[범주],경비요약[경비])</f>
        <v>0</v>
      </c>
      <c r="L6" s="18">
        <f>SUMIFS(_11월경비[금액],_11월경비[범주],경비요약[경비])</f>
        <v>0</v>
      </c>
      <c r="M6" s="18">
        <f>SUMIFS(_12월경비[금액],_12월경비[범주],경비요약[경비])</f>
        <v>440</v>
      </c>
      <c r="N6" s="18">
        <f>SUM(경비요약[[#This Row],[1월]:[12월]])</f>
        <v>1486</v>
      </c>
    </row>
    <row r="7" spans="1:15" ht="30" customHeight="1">
      <c r="A7" s="10" t="s">
        <v>10</v>
      </c>
      <c r="B7" s="18">
        <f>SUMIFS(_1월경비[금액],_1월경비[범주],경비요약[경비])</f>
        <v>110</v>
      </c>
      <c r="C7" s="18">
        <f>SUMIFS(_2월경비[금액],_2월경비[범주],경비요약[경비])</f>
        <v>110</v>
      </c>
      <c r="D7" s="18">
        <f>SUMIFS(_3월경비[금액],_3월경비[범주],경비요약[경비])</f>
        <v>110</v>
      </c>
      <c r="E7" s="18">
        <f>SUMIFS(_4월경비[금액],_4월경비[범주],경비요약[경비])</f>
        <v>125</v>
      </c>
      <c r="F7" s="18">
        <f>SUMIFS(_5월경비[금액],_5월경비[범주],경비요약[경비])</f>
        <v>333</v>
      </c>
      <c r="G7" s="18">
        <f>SUMIFS(_6월경비[금액],_6월경비[범주],경비요약[경비])</f>
        <v>122</v>
      </c>
      <c r="H7" s="18">
        <f>SUMIFS(_7월경비[금액],_7월경비[범주],경비요약[경비])</f>
        <v>0</v>
      </c>
      <c r="I7" s="18">
        <f>SUMIFS(_8월경비[금액],_8월경비[범주],경비요약[경비])</f>
        <v>0</v>
      </c>
      <c r="J7" s="18">
        <f>SUMIFS(_9월경비[금액],_9월경비[범주],경비요약[경비])</f>
        <v>0</v>
      </c>
      <c r="K7" s="18">
        <f>SUMIFS(_10월경비[금액],_10월경비[범주],경비요약[경비])</f>
        <v>0</v>
      </c>
      <c r="L7" s="18">
        <f>SUMIFS(_11월경비[금액],_11월경비[범주],경비요약[경비])</f>
        <v>0</v>
      </c>
      <c r="M7" s="18">
        <f>SUMIFS(_12월경비[금액],_12월경비[범주],경비요약[경비])</f>
        <v>122</v>
      </c>
      <c r="N7" s="18">
        <f>SUM(경비요약[[#This Row],[1월]:[12월]])</f>
        <v>1032</v>
      </c>
    </row>
    <row r="8" spans="1:15" ht="30" customHeight="1">
      <c r="A8" s="10" t="s">
        <v>11</v>
      </c>
      <c r="B8" s="18">
        <f>SUMIFS(_1월경비[금액],_1월경비[범주],경비요약[경비])</f>
        <v>426</v>
      </c>
      <c r="C8" s="18">
        <f>SUMIFS(_2월경비[금액],_2월경비[범주],경비요약[경비])</f>
        <v>84</v>
      </c>
      <c r="D8" s="18">
        <f>SUMIFS(_3월경비[금액],_3월경비[범주],경비요약[경비])</f>
        <v>84</v>
      </c>
      <c r="E8" s="18">
        <f>SUMIFS(_4월경비[금액],_4월경비[범주],경비요약[경비])</f>
        <v>426</v>
      </c>
      <c r="F8" s="18">
        <f>SUMIFS(_5월경비[금액],_5월경비[범주],경비요약[경비])</f>
        <v>125</v>
      </c>
      <c r="G8" s="18">
        <f>SUMIFS(_6월경비[금액],_6월경비[범주],경비요약[경비])</f>
        <v>187</v>
      </c>
      <c r="H8" s="18">
        <f>SUMIFS(_7월경비[금액],_7월경비[범주],경비요약[경비])</f>
        <v>0</v>
      </c>
      <c r="I8" s="18">
        <f>SUMIFS(_8월경비[금액],_8월경비[범주],경비요약[경비])</f>
        <v>0</v>
      </c>
      <c r="J8" s="18">
        <f>SUMIFS(_9월경비[금액],_9월경비[범주],경비요약[경비])</f>
        <v>0</v>
      </c>
      <c r="K8" s="18">
        <f>SUMIFS(_10월경비[금액],_10월경비[범주],경비요약[경비])</f>
        <v>0</v>
      </c>
      <c r="L8" s="18">
        <f>SUMIFS(_11월경비[금액],_11월경비[범주],경비요약[경비])</f>
        <v>0</v>
      </c>
      <c r="M8" s="18">
        <f>SUMIFS(_12월경비[금액],_12월경비[범주],경비요약[경비])</f>
        <v>187</v>
      </c>
      <c r="N8" s="18">
        <f>SUM(경비요약[[#This Row],[1월]:[12월]])</f>
        <v>1519</v>
      </c>
    </row>
    <row r="9" spans="1:15" ht="30" customHeight="1">
      <c r="A9" s="10" t="s">
        <v>12</v>
      </c>
      <c r="B9" s="18">
        <f>SUMIFS(_1월경비[금액],_1월경비[범주],경비요약[경비])</f>
        <v>54</v>
      </c>
      <c r="C9" s="18">
        <f>SUMIFS(_2월경비[금액],_2월경비[범주],경비요약[경비])</f>
        <v>54</v>
      </c>
      <c r="D9" s="18">
        <f>SUMIFS(_3월경비[금액],_3월경비[범주],경비요약[경비])</f>
        <v>109</v>
      </c>
      <c r="E9" s="18">
        <f>SUMIFS(_4월경비[금액],_4월경비[범주],경비요약[경비])</f>
        <v>98</v>
      </c>
      <c r="F9" s="18">
        <f>SUMIFS(_5월경비[금액],_5월경비[범주],경비요약[경비])</f>
        <v>33</v>
      </c>
      <c r="G9" s="18">
        <f>SUMIFS(_6월경비[금액],_6월경비[범주],경비요약[경비])</f>
        <v>441</v>
      </c>
      <c r="H9" s="18">
        <f>SUMIFS(_7월경비[금액],_7월경비[범주],경비요약[경비])</f>
        <v>0</v>
      </c>
      <c r="I9" s="18">
        <f>SUMIFS(_8월경비[금액],_8월경비[범주],경비요약[경비])</f>
        <v>0</v>
      </c>
      <c r="J9" s="18">
        <f>SUMIFS(_9월경비[금액],_9월경비[범주],경비요약[경비])</f>
        <v>0</v>
      </c>
      <c r="K9" s="18">
        <f>SUMIFS(_10월경비[금액],_10월경비[범주],경비요약[경비])</f>
        <v>0</v>
      </c>
      <c r="L9" s="18">
        <f>SUMIFS(_11월경비[금액],_11월경비[범주],경비요약[경비])</f>
        <v>0</v>
      </c>
      <c r="M9" s="18">
        <f>SUMIFS(_12월경비[금액],_12월경비[범주],경비요약[경비])</f>
        <v>99</v>
      </c>
      <c r="N9" s="18">
        <f>SUM(경비요약[[#This Row],[1월]:[12월]])</f>
        <v>888</v>
      </c>
    </row>
    <row r="10" spans="1:15" ht="30" customHeight="1">
      <c r="A10" s="11" t="s">
        <v>49</v>
      </c>
      <c r="B10" s="21">
        <f>SUBTOTAL(109,경비요약[1월])</f>
        <v>861</v>
      </c>
      <c r="C10" s="21">
        <f>SUBTOTAL(109,경비요약[2월])</f>
        <v>861</v>
      </c>
      <c r="D10" s="21">
        <f>SUBTOTAL(109,경비요약[3월])</f>
        <v>574</v>
      </c>
      <c r="E10" s="21">
        <f>SUBTOTAL(109,경비요약[4월])</f>
        <v>817</v>
      </c>
      <c r="F10" s="21">
        <f>SUBTOTAL(109,경비요약[5월])</f>
        <v>977</v>
      </c>
      <c r="G10" s="21">
        <f>SUBTOTAL(109,경비요약[6월])</f>
        <v>1049</v>
      </c>
      <c r="H10" s="21">
        <f>SUBTOTAL(109,경비요약[7월])</f>
        <v>0</v>
      </c>
      <c r="I10" s="21">
        <f>SUBTOTAL(109,경비요약[8월])</f>
        <v>0</v>
      </c>
      <c r="J10" s="21">
        <f>SUBTOTAL(109,경비요약[9월])</f>
        <v>0</v>
      </c>
      <c r="K10" s="21">
        <f>SUBTOTAL(109,경비요약[10월])</f>
        <v>0</v>
      </c>
      <c r="L10" s="21">
        <f>SUBTOTAL(109,경비요약[11월])</f>
        <v>0</v>
      </c>
      <c r="M10" s="21">
        <f>SUBTOTAL(109,경비요약[12월])</f>
        <v>1049</v>
      </c>
      <c r="N10" s="21">
        <f>SUBTOTAL(109,경비요약[합계])</f>
        <v>6188</v>
      </c>
    </row>
  </sheetData>
  <dataConsolidate/>
  <phoneticPr fontId="9" type="noConversion"/>
  <dataValidations count="22">
    <dataValidation allowBlank="1" showInputMessage="1" showErrorMessage="1" prompt="12개월 동안의 특정 경비를 추적하는 경비 추세 통합 문서입니다. 이 통합 문서에는 팁 워크시트, 본 요약 워크시트와 각 월별 워크시트가 포함되어 있습니다." sqref="A1"/>
    <dataValidation allowBlank="1" showInputMessage="1" showErrorMessage="1" prompt="이 열에는 경비 이름을 입력합니다." sqref="A4"/>
    <dataValidation allowBlank="1" showInputMessage="1" showErrorMessage="1" prompt="12개월 동안의 총 경비가 이 열에 자동으로 표시됩니다." sqref="N4"/>
    <dataValidation allowBlank="1" showInputMessage="1" showErrorMessage="1" prompt="이 열에는 1개의 경비에 대한 12개월 동안의 경비 추세를 시각적으로 보여 주는 스파크라인이 표시됩니다." sqref="O4"/>
    <dataValidation allowBlank="1" showInputMessage="1" showErrorMessage="1" prompt="셀 B2~M2에는 1월부터 12월까지의 상세한 월별 경비로 연결되는 탐색 링크가 포함되어 있습니다.  셀 N2에는 팁 워크시트로 연결되는 탐색 링크가 포함되어 있습니다." sqref="A2"/>
    <dataValidation allowBlank="1" showInputMessage="1" showErrorMessage="1" prompt="이번 달의 상세 경비 내역으로 연결되는 탐색 하이퍼링크입니다." sqref="B2:M2"/>
    <dataValidation allowBlank="1" showInputMessage="1" showErrorMessage="1" prompt="이 통합 문서를 사용하는 방법을 설명하는 팁 워크시트로 연결되는 탐색 하이퍼링크입니다." sqref="N2"/>
    <dataValidation allowBlank="1" showInputMessage="1" showErrorMessage="1" prompt="B3~M3에는 1월부터 12월까지의 경비를 비교하는 묶은 세로 막대형 차트가 표시됩니다. 묶은 세로 막대형 차트 위의 B2~M2에는 각 달로 연결되는 탐색 하이퍼링크가 있습니다. 경비 요약 표에는 월별 경비 요약이 표시됩니다." sqref="A3"/>
    <dataValidation allowBlank="1" showInputMessage="1" showErrorMessage="1" prompt="1월의 경비를 비교하는 묶은 세로 막대형 차트입니다. B2의 탐색 링크를 선택하면 상세 경비 내역을 볼 수 있습니다. B4에서 시작하는 경비 요약 표로 이동하면 각 경비 금액에 대한 요약을 볼 수 있습니다." sqref="B3"/>
    <dataValidation allowBlank="1" showInputMessage="1" showErrorMessage="1" prompt="2월의 경비를 비교하는 묶은 세로 막대형 차트입니다. C2의 탐색 링크를 선택하면 상세 경비 내역을 볼 수 있습니다. C4에서 시작하는 경비 요약 표로 이동하면 각 경비 금액에 대한 요약을 볼 수 있습니다." sqref="C3"/>
    <dataValidation allowBlank="1" showInputMessage="1" showErrorMessage="1" prompt="3월의 경비를 비교하는 묶은 세로 막대형 차트입니다. D2의 탐색 링크를 선택하면 상세 경비 내역을 볼 수 있습니다. D4에서 시작하는 경비 요약 표로 이동하면 각 경비 금액에 대한 요약을 볼 수 있습니다." sqref="D3"/>
    <dataValidation allowBlank="1" showInputMessage="1" showErrorMessage="1" prompt="4월의 경비를 비교하는 묶은 세로 막대형 차트입니다. E2의 탐색 링크를 선택하면 상세 경비 내역을 볼 수 있습니다. E4에서 시작하는 경비 요약 표로 이동하면 각 경비 금액에 대한 요약을 볼 수 있습니다." sqref="E3"/>
    <dataValidation allowBlank="1" showInputMessage="1" showErrorMessage="1" prompt="5월의 경비를 비교하는 묶은 세로 막대형 차트입니다. F2의 탐색 링크를 선택하면 상세 경비 내역을 볼 수 있습니다. F4에서 시작하는 경비 요약 표로 이동하면 각 경비 금액에 대한 요약을 볼 수 있습니다." sqref="F3"/>
    <dataValidation allowBlank="1" showInputMessage="1" showErrorMessage="1" prompt="6월의 경비를 비교하는 묶은 세로 막대형 차트입니다. G2의 탐색 링크를 선택하면 상세 경비 내역을 볼 수 있습니다. G4에서 시작하는 경비 요약 표로 이동하면 각 경비 금액에 대한 요약을 볼 수 있습니다." sqref="G3"/>
    <dataValidation allowBlank="1" showInputMessage="1" showErrorMessage="1" prompt="7월의 경비를 비교하는 묶은 세로 막대형 차트입니다. H2의 탐색 링크를 선택하면 상세 경비 내역을 볼 수 있습니다. H4에서 시작하는 경비 요약 표로 이동하면 각 경비 금액에 대한 요약을 볼 수 있습니다." sqref="H3"/>
    <dataValidation allowBlank="1" showInputMessage="1" showErrorMessage="1" prompt="8월의 경비를 비교하는 묶은 세로 막대형 차트입니다. I2의 탐색 링크를 선택하면 상세 경비 내역을 볼 수 있습니다. I4에서 시작하는 경비 요약 표로 이동하면 각 경비 금액에 대한 요약을 볼 수 있습니다." sqref="I3"/>
    <dataValidation allowBlank="1" showInputMessage="1" showErrorMessage="1" prompt="9월의 경비를 비교하는 묶은 세로 막대형 차트입니다. J2의 탐색 링크를 선택하면 상세 경비 내역을 볼 수 있습니다. J4에서 시작하는 경비 요약 표로 이동하면 각 경비 금액에 대한 요약을 볼 수 있습니다." sqref="J3"/>
    <dataValidation allowBlank="1" showInputMessage="1" showErrorMessage="1" prompt="10월의 경비를 비교하는 묶은 세로 막대형 차트입니다. K2의 탐색 링크를 선택하면 상세 경비 내역을 볼 수 있습니다. K4에서 시작하는 경비 요약 표로 이동하면 각 경비 금액에 대한 요약을 볼 수 있습니다." sqref="K3"/>
    <dataValidation allowBlank="1" showInputMessage="1" showErrorMessage="1" prompt="11월의 경비를 비교하는 묶은 세로 막대형 차트입니다. L2의 탐색 링크를 선택하면 상세 경비 내역을 볼 수 있습니다. L4에서 시작하는 경비 요약 표로 이동하면 각 경비 금액에 대한 요약을 볼 수 있습니다." sqref="L3"/>
    <dataValidation allowBlank="1" showInputMessage="1" showErrorMessage="1" prompt="12월의 경비를 비교하는 묶은 세로 막대형 차트입니다. M2의 탐색 링크를 선택하면 상세 경비 내역을 볼 수 있습니다. M4에서 시작하는 경비 요약 표로 이동하면 각 경비 금액에 대한 요약을 볼 수 있습니다." sqref="M3"/>
    <dataValidation allowBlank="1" showInputMessage="1" showErrorMessage="1" prompt="묶은 세로 막대형 차트의 범례입니다." sqref="N3"/>
    <dataValidation allowBlank="1" showInputMessage="1" showErrorMessage="1" prompt="이 열에는 자동으로 경비 금액이 표시됩니다." sqref="B4:M4"/>
  </dataValidations>
  <hyperlinks>
    <hyperlink ref="B2" location="'1월'!A1" tooltip="1월로 이동하려면 선택합니다." display="1월"/>
    <hyperlink ref="C2" location="'2월'!A1" tooltip="2월로 이동하려면 선택합니다." display="2월"/>
    <hyperlink ref="D2" location="'3월'!A1" tooltip="3월로 이동하려면 선택합니다." display="3월"/>
    <hyperlink ref="E2" location="'4월'!A1" tooltip="4월로 이동하려면 선택합니다." display="4월"/>
    <hyperlink ref="F2" location="'5월'!A1" tooltip="5월로 이동하려면 선택합니다." display="5월"/>
    <hyperlink ref="G2" location="'6월'!A1" tooltip="6월로 이동하려면 선택합니다." display="6월"/>
    <hyperlink ref="H2" location="'7월'!A1" tooltip="7월로 이동하려면 선택합니다." display="7월"/>
    <hyperlink ref="I2" location="'8월'!A1" tooltip="8월로 이동하려면 선택합니다." display="8월"/>
    <hyperlink ref="J2" location="'9월'!A1" tooltip="9월로 이동하려면 선택합니다." display="9월"/>
    <hyperlink ref="K2" location="'10월'!A1" tooltip="10월로 이동하려면 선택합니다." display="10월"/>
    <hyperlink ref="L2" location="'11월'!A1" tooltip="11월로 이동하려면 선택합니다." display="11월"/>
    <hyperlink ref="M2" location="'12월'!A1" tooltip="12월로 이동하려면 선택합니다." display="12월"/>
    <hyperlink ref="N2" location="팁!A1" tooltip="팁으로 이동하려면 선택합니다." display="팁"/>
  </hyperlinks>
  <printOptions horizontalCentered="1"/>
  <pageMargins left="0.7" right="0.7" top="0.75" bottom="0.75" header="0.3" footer="0.3"/>
  <pageSetup paperSize="9" fitToHeight="0" orientation="portrait" r:id="rId1"/>
  <drawing r:id="rId2"/>
  <tableParts count="1">
    <tablePart r:id="rId3"/>
  </tableParts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 markers="1" last="1" negative="1">
          <x14:colorSeries theme="0" tint="-0.499984740745262"/>
          <x14:colorNegative theme="6" tint="-0.499984740745262"/>
          <x14:colorAxis rgb="FF000000"/>
          <x14:colorMarkers theme="7"/>
          <x14:colorFirst theme="5" tint="-0.249977111117893"/>
          <x14:colorLast theme="7" tint="-0.499984740745262"/>
          <x14:colorHigh theme="5" tint="-0.249977111117893"/>
          <x14:colorLow theme="5" tint="-0.249977111117893"/>
          <x14:sparklines>
            <x14:sparkline>
              <xm:f>요약!B10:M10</xm:f>
              <xm:sqref>O10</xm:sqref>
            </x14:sparkline>
          </x14:sparklines>
        </x14:sparklineGroup>
        <x14:sparklineGroup displayEmptyCellsAs="gap" markers="1" last="1" negative="1">
          <x14:colorSeries theme="4" tint="-0.499984740745262"/>
          <x14:colorNegative theme="6" tint="-0.499984740745262"/>
          <x14:colorAxis rgb="FF000000"/>
          <x14:colorMarkers theme="7" tint="-0.249977111117893"/>
          <x14:colorFirst theme="5" tint="-0.249977111117893"/>
          <x14:colorLast theme="7" tint="-0.499984740745262"/>
          <x14:colorHigh theme="5" tint="-0.249977111117893"/>
          <x14:colorLow theme="5" tint="-0.249977111117893"/>
          <x14:sparklines>
            <x14:sparkline>
              <xm:f>요약!B5:M5</xm:f>
              <xm:sqref>O5</xm:sqref>
            </x14:sparkline>
            <x14:sparkline>
              <xm:f>요약!B6:M6</xm:f>
              <xm:sqref>O6</xm:sqref>
            </x14:sparkline>
            <x14:sparkline>
              <xm:f>요약!B7:M7</xm:f>
              <xm:sqref>O7</xm:sqref>
            </x14:sparkline>
            <x14:sparkline>
              <xm:f>요약!B8:M8</xm:f>
              <xm:sqref>O8</xm:sqref>
            </x14:sparkline>
            <x14:sparkline>
              <xm:f>요약!B9:M9</xm:f>
              <xm:sqref>O9</xm:sqref>
            </x14:sparkline>
          </x14:sparklines>
        </x14:sparklineGroup>
      </x14:sparklineGroup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4" tint="-0.249977111117893"/>
    <pageSetUpPr autoPageBreaks="0" fitToPage="1"/>
  </sheetPr>
  <dimension ref="A1:E9"/>
  <sheetViews>
    <sheetView showGridLines="0" workbookViewId="0">
      <selection sqref="A1:C1"/>
    </sheetView>
  </sheetViews>
  <sheetFormatPr defaultRowHeight="30" customHeight="1"/>
  <cols>
    <col min="1" max="3" width="15.5703125" style="2" customWidth="1"/>
    <col min="4" max="5" width="30.5703125" style="2" customWidth="1"/>
    <col min="6" max="16384" width="9.140625" style="2"/>
  </cols>
  <sheetData>
    <row r="1" spans="1:5" ht="35.1" customHeight="1">
      <c r="A1" s="23" t="s">
        <v>27</v>
      </c>
      <c r="B1" s="23"/>
      <c r="C1" s="23"/>
      <c r="D1" s="8" t="s">
        <v>49</v>
      </c>
      <c r="E1" s="8" t="s">
        <v>25</v>
      </c>
    </row>
    <row r="2" spans="1:5" ht="17.100000000000001" customHeight="1">
      <c r="A2" s="12" t="s">
        <v>28</v>
      </c>
      <c r="B2" s="12" t="s">
        <v>29</v>
      </c>
      <c r="C2" s="12" t="s">
        <v>32</v>
      </c>
      <c r="D2" s="12" t="s">
        <v>33</v>
      </c>
      <c r="E2" s="12" t="s">
        <v>34</v>
      </c>
    </row>
    <row r="3" spans="1:5" ht="30" customHeight="1">
      <c r="A3" s="15">
        <f ca="1">DATE(YEAR(TODAY()),1,4)</f>
        <v>42739</v>
      </c>
      <c r="B3" s="10" t="s">
        <v>30</v>
      </c>
      <c r="C3" s="18">
        <v>33</v>
      </c>
      <c r="D3" s="10" t="s">
        <v>8</v>
      </c>
      <c r="E3" s="10" t="s">
        <v>35</v>
      </c>
    </row>
    <row r="4" spans="1:5" ht="30" customHeight="1">
      <c r="A4" s="15">
        <f ca="1">DATE(YEAR(TODAY()),1,5)</f>
        <v>42740</v>
      </c>
      <c r="B4" s="10" t="s">
        <v>31</v>
      </c>
      <c r="C4" s="18">
        <v>238</v>
      </c>
      <c r="D4" s="10" t="s">
        <v>9</v>
      </c>
      <c r="E4" s="10"/>
    </row>
    <row r="5" spans="1:5" ht="30" customHeight="1">
      <c r="A5" s="15"/>
      <c r="B5" s="10"/>
      <c r="C5" s="18">
        <v>342</v>
      </c>
      <c r="D5" s="10" t="s">
        <v>11</v>
      </c>
      <c r="E5" s="10"/>
    </row>
    <row r="6" spans="1:5" ht="30" customHeight="1">
      <c r="A6" s="15"/>
      <c r="B6" s="10"/>
      <c r="C6" s="18">
        <v>110</v>
      </c>
      <c r="D6" s="10" t="s">
        <v>10</v>
      </c>
      <c r="E6" s="10"/>
    </row>
    <row r="7" spans="1:5" ht="30" customHeight="1">
      <c r="A7" s="15"/>
      <c r="B7" s="10"/>
      <c r="C7" s="18">
        <v>84</v>
      </c>
      <c r="D7" s="10" t="s">
        <v>11</v>
      </c>
      <c r="E7" s="10"/>
    </row>
    <row r="8" spans="1:5" ht="30" customHeight="1">
      <c r="A8" s="15"/>
      <c r="B8" s="10"/>
      <c r="C8" s="18">
        <v>54</v>
      </c>
      <c r="D8" s="10" t="s">
        <v>12</v>
      </c>
      <c r="E8" s="10"/>
    </row>
    <row r="9" spans="1:5" ht="30" customHeight="1">
      <c r="A9" s="16" t="s">
        <v>49</v>
      </c>
      <c r="C9" s="19">
        <f>SUBTOTAL(109,_1월경비[금액])</f>
        <v>861</v>
      </c>
    </row>
  </sheetData>
  <mergeCells count="1">
    <mergeCell ref="A1:C1"/>
  </mergeCells>
  <phoneticPr fontId="9" type="noConversion"/>
  <dataValidations count="11">
    <dataValidation type="list" errorStyle="warning" allowBlank="1" showInputMessage="1" showErrorMessage="1" error="경비를 요약 시트에 포함하려면 드롭다운에서 선택해야 합니다." sqref="D3:D8">
      <formula1>경비범주</formula1>
    </dataValidation>
    <dataValidation type="custom" errorStyle="warning" allowBlank="1" showInputMessage="1" showErrorMessage="1" errorTitle="금액 유효성 검사" error="금액은 숫자여야 합니다." sqref="C3:C8">
      <formula1>ISNUMBER($C3)</formula1>
    </dataValidation>
    <dataValidation type="custom" errorStyle="warning" allowBlank="1" showInputMessage="1" showErrorMessage="1" error="이 경비를 요약 시트에 추가하려면 1월달의 날짜를 입력해야 합니다." sqref="A3:A8">
      <formula1>MONTH($A3)=1</formula1>
    </dataValidation>
    <dataValidation allowBlank="1" showInputMessage="1" showErrorMessage="1" prompt="워크시트의 이 표에 경비를 자세히 입력합니다. D1 및 E1 셀을 클릭하면 각각 요약 워크시트와 팁 워크시트로 이동합니다." sqref="A1:C1"/>
    <dataValidation allowBlank="1" showInputMessage="1" showErrorMessage="1" prompt="요약 워크시트로 연결되는 탐색 하이퍼링크" sqref="D1"/>
    <dataValidation allowBlank="1" showInputMessage="1" showErrorMessage="1" prompt="팁 워크시트로 연결되는 탐색 하이퍼링크" sqref="E1"/>
    <dataValidation allowBlank="1" showInputMessage="1" showErrorMessage="1" prompt="이 열에는 경비 날짜를 입력합니다." sqref="A2"/>
    <dataValidation allowBlank="1" showInputMessage="1" showErrorMessage="1" prompt="이 열에는 PO 번호를 입력합니다." sqref="B2"/>
    <dataValidation allowBlank="1" showInputMessage="1" showErrorMessage="1" prompt="이 열에는 경비 금액을 입력합니다." sqref="C2"/>
    <dataValidation allowBlank="1" showInputMessage="1" showErrorMessage="1" prompt="요약 워크시트의 경비 요약 표에 있는 경비 열에서 자동으로 입력된 경비 범주 목록입니다. ALT+아래쪽 화살표를 누르면 목록을 살펴볼 수 있습니다. ENTER를 누르면 범주를 선택할 수 있습니다." sqref="D2"/>
    <dataValidation allowBlank="1" showInputMessage="1" showErrorMessage="1" prompt="이 열에는 경비에 대한 설명을 입력합니다." sqref="E2"/>
  </dataValidations>
  <hyperlinks>
    <hyperlink ref="D1" location="요약!A1" tooltip="요약을 보려면 선택합니다." display="요약"/>
    <hyperlink ref="E1" location="팁!A1" tooltip="팁 워크시트로 이동하려면 선택합니다." display="팁"/>
  </hyperlinks>
  <printOptions horizontalCentered="1"/>
  <pageMargins left="0.7" right="0.7" top="0.75" bottom="0.75" header="0.3" footer="0.3"/>
  <pageSetup paperSize="9" fitToHeight="0"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4"/>
    <pageSetUpPr autoPageBreaks="0" fitToPage="1"/>
  </sheetPr>
  <dimension ref="A1:E9"/>
  <sheetViews>
    <sheetView showGridLines="0" workbookViewId="0">
      <selection sqref="A1:C1"/>
    </sheetView>
  </sheetViews>
  <sheetFormatPr defaultRowHeight="30" customHeight="1"/>
  <cols>
    <col min="1" max="3" width="15.5703125" style="2" customWidth="1"/>
    <col min="4" max="5" width="30.5703125" style="2" customWidth="1"/>
    <col min="6" max="16384" width="9.140625" style="2"/>
  </cols>
  <sheetData>
    <row r="1" spans="1:5" ht="35.1" customHeight="1">
      <c r="A1" s="23" t="s">
        <v>36</v>
      </c>
      <c r="B1" s="23"/>
      <c r="C1" s="23"/>
      <c r="D1" s="8" t="s">
        <v>49</v>
      </c>
      <c r="E1" s="8" t="s">
        <v>25</v>
      </c>
    </row>
    <row r="2" spans="1:5" ht="17.100000000000001" customHeight="1">
      <c r="A2" s="9" t="s">
        <v>28</v>
      </c>
      <c r="B2" s="9" t="s">
        <v>29</v>
      </c>
      <c r="C2" s="9" t="s">
        <v>32</v>
      </c>
      <c r="D2" s="9" t="s">
        <v>33</v>
      </c>
      <c r="E2" s="9" t="s">
        <v>34</v>
      </c>
    </row>
    <row r="3" spans="1:5" ht="30" customHeight="1">
      <c r="A3" s="15">
        <f ca="1">DATE(YEAR(TODAY()),2,3)</f>
        <v>42769</v>
      </c>
      <c r="B3" s="10" t="s">
        <v>30</v>
      </c>
      <c r="C3" s="18">
        <v>33</v>
      </c>
      <c r="D3" s="10" t="s">
        <v>8</v>
      </c>
      <c r="E3" s="10" t="s">
        <v>35</v>
      </c>
    </row>
    <row r="4" spans="1:5" ht="30" customHeight="1">
      <c r="A4" s="15">
        <f ca="1">DATE(YEAR(TODAY()),2,4)</f>
        <v>42770</v>
      </c>
      <c r="B4" s="10" t="s">
        <v>31</v>
      </c>
      <c r="C4" s="18">
        <v>238</v>
      </c>
      <c r="D4" s="10" t="s">
        <v>9</v>
      </c>
      <c r="E4" s="10"/>
    </row>
    <row r="5" spans="1:5" ht="30" customHeight="1">
      <c r="A5" s="15"/>
      <c r="B5" s="10"/>
      <c r="C5" s="18">
        <v>342</v>
      </c>
      <c r="D5" s="10" t="s">
        <v>8</v>
      </c>
      <c r="E5" s="10"/>
    </row>
    <row r="6" spans="1:5" ht="30" customHeight="1">
      <c r="A6" s="15"/>
      <c r="B6" s="10"/>
      <c r="C6" s="18">
        <v>110</v>
      </c>
      <c r="D6" s="10" t="s">
        <v>10</v>
      </c>
      <c r="E6" s="10"/>
    </row>
    <row r="7" spans="1:5" ht="30" customHeight="1">
      <c r="A7" s="15"/>
      <c r="B7" s="10"/>
      <c r="C7" s="18">
        <v>84</v>
      </c>
      <c r="D7" s="10" t="s">
        <v>11</v>
      </c>
      <c r="E7" s="10"/>
    </row>
    <row r="8" spans="1:5" ht="30" customHeight="1">
      <c r="A8" s="15"/>
      <c r="B8" s="10"/>
      <c r="C8" s="18">
        <v>54</v>
      </c>
      <c r="D8" s="10" t="s">
        <v>12</v>
      </c>
      <c r="E8" s="10"/>
    </row>
    <row r="9" spans="1:5" ht="30" customHeight="1">
      <c r="A9" s="17" t="s">
        <v>49</v>
      </c>
      <c r="B9" s="13"/>
      <c r="C9" s="20">
        <f>SUBTOTAL(109,_2월경비[금액])</f>
        <v>861</v>
      </c>
      <c r="D9" s="13"/>
      <c r="E9" s="13"/>
    </row>
  </sheetData>
  <mergeCells count="1">
    <mergeCell ref="A1:C1"/>
  </mergeCells>
  <phoneticPr fontId="9" type="noConversion"/>
  <dataValidations count="11">
    <dataValidation type="list" errorStyle="warning" allowBlank="1" showInputMessage="1" showErrorMessage="1" error="경비를 요약 시트에 포함하려면 드롭다운에서 선택해야 합니다." sqref="D3:D8">
      <formula1>경비범주</formula1>
    </dataValidation>
    <dataValidation allowBlank="1" showInputMessage="1" showErrorMessage="1" prompt="워크시트의 이 표에 경비를 자세히 입력합니다. D1 및 E1 셀을 클릭하면 각각 요약 워크시트와 팁 워크시트로 이동합니다." sqref="A1:C1"/>
    <dataValidation allowBlank="1" showInputMessage="1" showErrorMessage="1" prompt="요약 워크시트로 연결되는 탐색 하이퍼링크" sqref="D1"/>
    <dataValidation allowBlank="1" showInputMessage="1" showErrorMessage="1" prompt="팁 워크시트로 연결되는 탐색 하이퍼링크" sqref="E1"/>
    <dataValidation allowBlank="1" showInputMessage="1" showErrorMessage="1" prompt="이 열에는 경비 날짜를 입력합니다." sqref="A2"/>
    <dataValidation allowBlank="1" showInputMessage="1" showErrorMessage="1" prompt="이 열에는 PO 번호를 입력합니다." sqref="B2"/>
    <dataValidation allowBlank="1" showInputMessage="1" showErrorMessage="1" prompt="이 열에는 경비 금액을 입력합니다." sqref="C2"/>
    <dataValidation allowBlank="1" showInputMessage="1" showErrorMessage="1" prompt="요약 워크시트의 경비 요약 표에 있는 경비 열에서 자동으로 입력된 경비 범주 목록입니다. ALT+아래쪽 화살표를 누르면 목록을 살펴볼 수 있습니다. ENTER를 누르면 범주를 선택할 수 있습니다." sqref="D2"/>
    <dataValidation allowBlank="1" showInputMessage="1" showErrorMessage="1" prompt="이 열에는 경비에 대한 설명을 입력합니다." sqref="E2"/>
    <dataValidation type="custom" errorStyle="warning" allowBlank="1" showInputMessage="1" showErrorMessage="1" errorTitle="금액 유효성 검사" error="금액은 숫자여야 합니다." sqref="C3:C8">
      <formula1>ISNUMBER($C3)</formula1>
    </dataValidation>
    <dataValidation type="custom" errorStyle="warning" allowBlank="1" showInputMessage="1" showErrorMessage="1" error="이 경비를 요약 시트에 추가하려면 2월달의 날짜를 입력해야 합니다." sqref="A3:A8">
      <formula1>MONTH($A3)=2</formula1>
    </dataValidation>
  </dataValidations>
  <hyperlinks>
    <hyperlink ref="D1" location="요약!A1" tooltip="요약을 보려면 선택합니다." display="요약"/>
    <hyperlink ref="E1" location="팁!A1" tooltip="팁 워크시트로 이동하려면 선택합니다." display="팁"/>
  </hyperlinks>
  <printOptions horizontalCentered="1"/>
  <pageMargins left="0.7" right="0.7" top="0.75" bottom="0.75" header="0.3" footer="0.3"/>
  <pageSetup paperSize="9" fitToHeight="0" orientation="portrait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4" tint="0.39997558519241921"/>
    <pageSetUpPr autoPageBreaks="0" fitToPage="1"/>
  </sheetPr>
  <dimension ref="A1:E9"/>
  <sheetViews>
    <sheetView showGridLines="0" workbookViewId="0">
      <selection sqref="A1:C1"/>
    </sheetView>
  </sheetViews>
  <sheetFormatPr defaultRowHeight="30" customHeight="1"/>
  <cols>
    <col min="1" max="3" width="15.5703125" style="2" customWidth="1"/>
    <col min="4" max="5" width="30.5703125" style="2" customWidth="1"/>
    <col min="6" max="16384" width="9.140625" style="2"/>
  </cols>
  <sheetData>
    <row r="1" spans="1:5" ht="35.1" customHeight="1">
      <c r="A1" s="23" t="s">
        <v>37</v>
      </c>
      <c r="B1" s="23"/>
      <c r="C1" s="23"/>
      <c r="D1" s="1" t="s">
        <v>49</v>
      </c>
      <c r="E1" s="1" t="s">
        <v>47</v>
      </c>
    </row>
    <row r="2" spans="1:5" ht="17.100000000000001" customHeight="1">
      <c r="A2" s="9" t="s">
        <v>28</v>
      </c>
      <c r="B2" s="9" t="s">
        <v>29</v>
      </c>
      <c r="C2" s="9" t="s">
        <v>32</v>
      </c>
      <c r="D2" s="9" t="s">
        <v>33</v>
      </c>
      <c r="E2" s="9" t="s">
        <v>34</v>
      </c>
    </row>
    <row r="3" spans="1:5" ht="30" customHeight="1">
      <c r="A3" s="15">
        <f ca="1">DATE(YEAR(TODAY()),3,5)</f>
        <v>42799</v>
      </c>
      <c r="B3" s="10" t="s">
        <v>30</v>
      </c>
      <c r="C3" s="18">
        <v>33</v>
      </c>
      <c r="D3" s="10" t="s">
        <v>8</v>
      </c>
      <c r="E3" s="10" t="s">
        <v>35</v>
      </c>
    </row>
    <row r="4" spans="1:5" ht="30" customHeight="1">
      <c r="A4" s="15">
        <f ca="1">DATE(YEAR(TODAY()),3,6)</f>
        <v>42800</v>
      </c>
      <c r="B4" s="10" t="s">
        <v>31</v>
      </c>
      <c r="C4" s="18">
        <v>238</v>
      </c>
      <c r="D4" s="10" t="s">
        <v>9</v>
      </c>
      <c r="E4" s="10"/>
    </row>
    <row r="5" spans="1:5" ht="30" customHeight="1">
      <c r="A5" s="15"/>
      <c r="B5" s="10"/>
      <c r="C5" s="18">
        <v>55</v>
      </c>
      <c r="D5" s="10" t="s">
        <v>12</v>
      </c>
      <c r="E5" s="10"/>
    </row>
    <row r="6" spans="1:5" ht="30" customHeight="1">
      <c r="A6" s="15"/>
      <c r="B6" s="10"/>
      <c r="C6" s="18">
        <v>110</v>
      </c>
      <c r="D6" s="10" t="s">
        <v>10</v>
      </c>
      <c r="E6" s="10"/>
    </row>
    <row r="7" spans="1:5" ht="30" customHeight="1">
      <c r="A7" s="15"/>
      <c r="B7" s="10"/>
      <c r="C7" s="18">
        <v>84</v>
      </c>
      <c r="D7" s="10" t="s">
        <v>11</v>
      </c>
      <c r="E7" s="10"/>
    </row>
    <row r="8" spans="1:5" ht="30" customHeight="1">
      <c r="A8" s="15"/>
      <c r="B8" s="10"/>
      <c r="C8" s="18">
        <v>54</v>
      </c>
      <c r="D8" s="10" t="s">
        <v>12</v>
      </c>
      <c r="E8" s="10"/>
    </row>
    <row r="9" spans="1:5" ht="30" customHeight="1">
      <c r="A9" s="13" t="s">
        <v>49</v>
      </c>
      <c r="B9" s="13"/>
      <c r="C9" s="20">
        <f>SUBTOTAL(109,_3월경비[금액])</f>
        <v>574</v>
      </c>
      <c r="D9" s="13"/>
      <c r="E9" s="13"/>
    </row>
  </sheetData>
  <mergeCells count="1">
    <mergeCell ref="A1:C1"/>
  </mergeCells>
  <phoneticPr fontId="9" type="noConversion"/>
  <dataValidations count="11">
    <dataValidation type="list" errorStyle="warning" allowBlank="1" showInputMessage="1" showErrorMessage="1" error="경비를 요약 시트에 포함하려면 드롭다운에서 선택해야 합니다." sqref="D3:D8">
      <formula1>경비범주</formula1>
    </dataValidation>
    <dataValidation allowBlank="1" showInputMessage="1" showErrorMessage="1" prompt="워크시트의 이 표에 경비를 자세히 입력합니다. D1 및 E1 셀을 클릭하면 각각 요약 워크시트와 팁 워크시트로 이동합니다." sqref="A1:C1"/>
    <dataValidation allowBlank="1" showInputMessage="1" showErrorMessage="1" prompt="요약 워크시트로 연결되는 탐색 하이퍼링크" sqref="D1"/>
    <dataValidation allowBlank="1" showInputMessage="1" showErrorMessage="1" prompt="팁 워크시트로 연결되는 탐색 하이퍼링크" sqref="E1"/>
    <dataValidation allowBlank="1" showInputMessage="1" showErrorMessage="1" prompt="이 열에는 경비 날짜를 입력합니다." sqref="A2"/>
    <dataValidation allowBlank="1" showInputMessage="1" showErrorMessage="1" prompt="이 열에는 PO 번호를 입력합니다." sqref="B2"/>
    <dataValidation allowBlank="1" showInputMessage="1" showErrorMessage="1" prompt="이 열에는 경비 금액을 입력합니다." sqref="C2"/>
    <dataValidation allowBlank="1" showInputMessage="1" showErrorMessage="1" prompt="요약 워크시트의 경비 요약 표에 있는 경비 열에서 자동으로 입력된 경비 범주 목록입니다. ALT+아래쪽 화살표를 누르면 목록을 살펴볼 수 있습니다. ENTER를 누르면 범주를 선택할 수 있습니다." sqref="D2"/>
    <dataValidation allowBlank="1" showInputMessage="1" showErrorMessage="1" prompt="이 열에는 경비에 대한 설명을 입력합니다." sqref="E2"/>
    <dataValidation type="custom" errorStyle="warning" allowBlank="1" showInputMessage="1" showErrorMessage="1" errorTitle="금액 유효성 검사" error="금액은 숫자여야 합니다." sqref="C3:C8">
      <formula1>ISNUMBER($C3)</formula1>
    </dataValidation>
    <dataValidation type="custom" errorStyle="warning" allowBlank="1" showInputMessage="1" showErrorMessage="1" error="이 경비를 요약 시트에 추가하려면 3월달의 날짜를 입력해야 합니다." sqref="A3:A8">
      <formula1>MONTH($A3)=3</formula1>
    </dataValidation>
  </dataValidations>
  <hyperlinks>
    <hyperlink ref="D1" location="요약!A1" tooltip="요약을 보려면 선택합니다." display="요약"/>
    <hyperlink ref="E1" location="팁!A1" tooltip="팁 워크시트로 이동하려면 선택합니다." display="팁"/>
  </hyperlinks>
  <printOptions horizontalCentered="1"/>
  <pageMargins left="0.7" right="0.7" top="0.75" bottom="0.75" header="0.3" footer="0.3"/>
  <pageSetup paperSize="9" fitToHeight="0" orientation="portrait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4" tint="0.59999389629810485"/>
    <pageSetUpPr autoPageBreaks="0" fitToPage="1"/>
  </sheetPr>
  <dimension ref="A1:E9"/>
  <sheetViews>
    <sheetView showGridLines="0" workbookViewId="0">
      <selection sqref="A1:C1"/>
    </sheetView>
  </sheetViews>
  <sheetFormatPr defaultRowHeight="30" customHeight="1"/>
  <cols>
    <col min="1" max="3" width="15.5703125" style="2" customWidth="1"/>
    <col min="4" max="5" width="30.5703125" style="2" customWidth="1"/>
    <col min="6" max="16384" width="9.140625" style="2"/>
  </cols>
  <sheetData>
    <row r="1" spans="1:5" ht="35.1" customHeight="1">
      <c r="A1" s="23" t="s">
        <v>38</v>
      </c>
      <c r="B1" s="23"/>
      <c r="C1" s="24"/>
      <c r="D1" s="1" t="s">
        <v>49</v>
      </c>
      <c r="E1" s="1" t="s">
        <v>47</v>
      </c>
    </row>
    <row r="2" spans="1:5" ht="17.100000000000001" customHeight="1">
      <c r="A2" s="9" t="s">
        <v>28</v>
      </c>
      <c r="B2" s="9" t="s">
        <v>29</v>
      </c>
      <c r="C2" s="9" t="s">
        <v>32</v>
      </c>
      <c r="D2" s="9" t="s">
        <v>33</v>
      </c>
      <c r="E2" s="9" t="s">
        <v>34</v>
      </c>
    </row>
    <row r="3" spans="1:5" ht="30" customHeight="1">
      <c r="A3" s="15">
        <f ca="1">DATE(YEAR(TODAY()),4,4)</f>
        <v>42829</v>
      </c>
      <c r="B3" s="10" t="s">
        <v>30</v>
      </c>
      <c r="C3" s="18">
        <v>45</v>
      </c>
      <c r="D3" s="10" t="s">
        <v>8</v>
      </c>
      <c r="E3" s="10" t="s">
        <v>35</v>
      </c>
    </row>
    <row r="4" spans="1:5" ht="30" customHeight="1">
      <c r="A4" s="15">
        <f ca="1">DATE(YEAR(TODAY()),4,8)</f>
        <v>42833</v>
      </c>
      <c r="B4" s="10" t="s">
        <v>31</v>
      </c>
      <c r="C4" s="18">
        <v>123</v>
      </c>
      <c r="D4" s="10" t="s">
        <v>9</v>
      </c>
      <c r="E4" s="10"/>
    </row>
    <row r="5" spans="1:5" ht="30" customHeight="1">
      <c r="A5" s="15"/>
      <c r="B5" s="10"/>
      <c r="C5" s="18">
        <v>342</v>
      </c>
      <c r="D5" s="10" t="s">
        <v>11</v>
      </c>
      <c r="E5" s="10"/>
    </row>
    <row r="6" spans="1:5" ht="30" customHeight="1">
      <c r="A6" s="15"/>
      <c r="B6" s="10"/>
      <c r="C6" s="18">
        <v>125</v>
      </c>
      <c r="D6" s="10" t="s">
        <v>10</v>
      </c>
      <c r="E6" s="10"/>
    </row>
    <row r="7" spans="1:5" ht="30" customHeight="1">
      <c r="A7" s="15"/>
      <c r="B7" s="10"/>
      <c r="C7" s="18">
        <v>84</v>
      </c>
      <c r="D7" s="10" t="s">
        <v>11</v>
      </c>
      <c r="E7" s="10"/>
    </row>
    <row r="8" spans="1:5" ht="30" customHeight="1">
      <c r="A8" s="15"/>
      <c r="B8" s="10"/>
      <c r="C8" s="18">
        <v>98</v>
      </c>
      <c r="D8" s="10" t="s">
        <v>12</v>
      </c>
      <c r="E8" s="10"/>
    </row>
    <row r="9" spans="1:5" ht="30" customHeight="1">
      <c r="A9" s="13" t="s">
        <v>49</v>
      </c>
      <c r="B9" s="13"/>
      <c r="C9" s="20">
        <f>SUBTOTAL(109,_4월경비[금액])</f>
        <v>817</v>
      </c>
      <c r="D9" s="13"/>
      <c r="E9" s="13"/>
    </row>
  </sheetData>
  <mergeCells count="1">
    <mergeCell ref="A1:C1"/>
  </mergeCells>
  <phoneticPr fontId="9" type="noConversion"/>
  <dataValidations count="11">
    <dataValidation type="list" errorStyle="warning" allowBlank="1" showInputMessage="1" showErrorMessage="1" error="경비를 요약 시트에 포함하려면 드롭다운에서 선택해야 합니다." sqref="D3:D8">
      <formula1>경비범주</formula1>
    </dataValidation>
    <dataValidation allowBlank="1" showInputMessage="1" showErrorMessage="1" prompt="워크시트의 이 표에 경비를 자세히 입력합니다. D1 및 E1 셀을 클릭하면 각각 요약 워크시트와 팁 워크시트로 이동합니다." sqref="A1:C1"/>
    <dataValidation allowBlank="1" showInputMessage="1" showErrorMessage="1" prompt="요약 워크시트로 연결되는 탐색 하이퍼링크" sqref="D1"/>
    <dataValidation allowBlank="1" showInputMessage="1" showErrorMessage="1" prompt="팁 워크시트로 연결되는 탐색 하이퍼링크" sqref="E1"/>
    <dataValidation allowBlank="1" showInputMessage="1" showErrorMessage="1" prompt="이 열에는 경비 날짜를 입력합니다." sqref="A2"/>
    <dataValidation allowBlank="1" showInputMessage="1" showErrorMessage="1" prompt="이 열에는 PO 번호를 입력합니다." sqref="B2"/>
    <dataValidation allowBlank="1" showInputMessage="1" showErrorMessage="1" prompt="이 열에는 경비 금액을 입력합니다." sqref="C2"/>
    <dataValidation allowBlank="1" showInputMessage="1" showErrorMessage="1" prompt="요약 워크시트의 경비 요약 표에 있는 경비 열에서 자동으로 입력된 경비 범주 목록입니다. ALT+아래쪽 화살표를 누르면 목록을 살펴볼 수 있습니다. ENTER를 누르면 범주를 선택할 수 있습니다." sqref="D2"/>
    <dataValidation allowBlank="1" showInputMessage="1" showErrorMessage="1" prompt="이 열에는 경비에 대한 설명을 입력합니다." sqref="E2"/>
    <dataValidation type="custom" errorStyle="warning" allowBlank="1" showInputMessage="1" showErrorMessage="1" errorTitle="금액 유효성 검사" error="금액은 숫자여야 합니다." sqref="C3:C8">
      <formula1>ISNUMBER($C3)</formula1>
    </dataValidation>
    <dataValidation type="custom" errorStyle="warning" allowBlank="1" showInputMessage="1" showErrorMessage="1" error="이 경비를 요약 시트에 추가하려면 4월달의 날짜를 입력해야 합니다." sqref="A3:A8">
      <formula1>MONTH($A3)=4</formula1>
    </dataValidation>
  </dataValidations>
  <hyperlinks>
    <hyperlink ref="D1" location="요약!A1" tooltip="요약을 보려면 선택합니다." display="요약"/>
    <hyperlink ref="E1" location="팁!A1" tooltip="팁 워크시트로 이동하려면 선택합니다." display="팁"/>
  </hyperlinks>
  <printOptions horizontalCentered="1"/>
  <pageMargins left="0.7" right="0.7" top="0.75" bottom="0.75" header="0.3" footer="0.3"/>
  <pageSetup paperSize="9" fitToHeight="0" orientation="portrait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4" tint="0.79998168889431442"/>
    <pageSetUpPr autoPageBreaks="0" fitToPage="1"/>
  </sheetPr>
  <dimension ref="A1:E9"/>
  <sheetViews>
    <sheetView showGridLines="0" workbookViewId="0">
      <selection sqref="A1:C1"/>
    </sheetView>
  </sheetViews>
  <sheetFormatPr defaultRowHeight="30" customHeight="1"/>
  <cols>
    <col min="1" max="3" width="15.5703125" style="2" customWidth="1"/>
    <col min="4" max="5" width="30.5703125" style="2" customWidth="1"/>
    <col min="6" max="16384" width="9.140625" style="2"/>
  </cols>
  <sheetData>
    <row r="1" spans="1:5" ht="35.1" customHeight="1">
      <c r="A1" s="23" t="s">
        <v>39</v>
      </c>
      <c r="B1" s="23"/>
      <c r="C1" s="24"/>
      <c r="D1" s="1" t="s">
        <v>49</v>
      </c>
      <c r="E1" s="1" t="s">
        <v>47</v>
      </c>
    </row>
    <row r="2" spans="1:5" ht="17.100000000000001" customHeight="1">
      <c r="A2" s="9" t="s">
        <v>28</v>
      </c>
      <c r="B2" s="9" t="s">
        <v>29</v>
      </c>
      <c r="C2" s="9" t="s">
        <v>32</v>
      </c>
      <c r="D2" s="9" t="s">
        <v>33</v>
      </c>
      <c r="E2" s="9" t="s">
        <v>34</v>
      </c>
    </row>
    <row r="3" spans="1:5" ht="30" customHeight="1">
      <c r="A3" s="15">
        <f ca="1">DATE(YEAR(TODAY()),5,3)</f>
        <v>42858</v>
      </c>
      <c r="B3" s="10" t="s">
        <v>30</v>
      </c>
      <c r="C3" s="18">
        <v>33</v>
      </c>
      <c r="D3" s="10" t="s">
        <v>8</v>
      </c>
      <c r="E3" s="10" t="s">
        <v>35</v>
      </c>
    </row>
    <row r="4" spans="1:5" ht="30" customHeight="1">
      <c r="A4" s="15">
        <f ca="1">DATE(YEAR(TODAY()),5,8)</f>
        <v>42863</v>
      </c>
      <c r="B4" s="10" t="s">
        <v>31</v>
      </c>
      <c r="C4" s="18">
        <v>111</v>
      </c>
      <c r="D4" s="10" t="s">
        <v>9</v>
      </c>
      <c r="E4" s="10"/>
    </row>
    <row r="5" spans="1:5" ht="30" customHeight="1">
      <c r="A5" s="15"/>
      <c r="B5" s="10"/>
      <c r="C5" s="18">
        <v>342</v>
      </c>
      <c r="D5" s="10" t="s">
        <v>8</v>
      </c>
      <c r="E5" s="10"/>
    </row>
    <row r="6" spans="1:5" ht="30" customHeight="1">
      <c r="A6" s="15"/>
      <c r="B6" s="10"/>
      <c r="C6" s="18">
        <v>333</v>
      </c>
      <c r="D6" s="10" t="s">
        <v>10</v>
      </c>
      <c r="E6" s="10"/>
    </row>
    <row r="7" spans="1:5" ht="30" customHeight="1">
      <c r="A7" s="15"/>
      <c r="B7" s="10"/>
      <c r="C7" s="18">
        <v>125</v>
      </c>
      <c r="D7" s="10" t="s">
        <v>11</v>
      </c>
      <c r="E7" s="10"/>
    </row>
    <row r="8" spans="1:5" ht="30" customHeight="1">
      <c r="A8" s="15"/>
      <c r="B8" s="10"/>
      <c r="C8" s="18">
        <v>33</v>
      </c>
      <c r="D8" s="10" t="s">
        <v>12</v>
      </c>
      <c r="E8" s="10"/>
    </row>
    <row r="9" spans="1:5" ht="30" customHeight="1">
      <c r="A9" s="13" t="s">
        <v>49</v>
      </c>
      <c r="C9" s="20">
        <f>SUBTOTAL(109,_5월경비[금액])</f>
        <v>977</v>
      </c>
      <c r="E9" s="13"/>
    </row>
  </sheetData>
  <mergeCells count="1">
    <mergeCell ref="A1:C1"/>
  </mergeCells>
  <phoneticPr fontId="9" type="noConversion"/>
  <dataValidations count="11">
    <dataValidation type="custom" errorStyle="warning" allowBlank="1" showInputMessage="1" showErrorMessage="1" errorTitle="금액 유효성 검사" error="금액은 숫자여야 합니다." sqref="C3:C8">
      <formula1>ISNUMBER($C3)</formula1>
    </dataValidation>
    <dataValidation type="custom" errorStyle="warning" allowBlank="1" showInputMessage="1" showErrorMessage="1" error="이 경비를 요약 시트에 추가하려면 5월달의 날짜를 입력해야 합니다." sqref="A3:A8">
      <formula1>MONTH($A3)=5</formula1>
    </dataValidation>
    <dataValidation type="list" errorStyle="warning" allowBlank="1" showInputMessage="1" showErrorMessage="1" error="경비를 요약 시트에 포함하려면 드롭다운에서 선택해야 합니다." sqref="D3:D8">
      <formula1>경비범주</formula1>
    </dataValidation>
    <dataValidation allowBlank="1" showInputMessage="1" showErrorMessage="1" prompt="워크시트의 이 표에 경비를 자세히 입력합니다. D1 및 E1 셀을 클릭하면 각각 요약 워크시트와 팁 워크시트로 이동합니다." sqref="A1:C1"/>
    <dataValidation allowBlank="1" showInputMessage="1" showErrorMessage="1" prompt="요약 워크시트로 연결되는 탐색 하이퍼링크" sqref="D1"/>
    <dataValidation allowBlank="1" showInputMessage="1" showErrorMessage="1" prompt="팁 워크시트로 연결되는 탐색 하이퍼링크" sqref="E1"/>
    <dataValidation allowBlank="1" showInputMessage="1" showErrorMessage="1" prompt="이 열에는 경비 날짜를 입력합니다." sqref="A2"/>
    <dataValidation allowBlank="1" showInputMessage="1" showErrorMessage="1" prompt="이 열에는 PO 번호를 입력합니다." sqref="B2"/>
    <dataValidation allowBlank="1" showInputMessage="1" showErrorMessage="1" prompt="이 열에는 경비 금액을 입력합니다." sqref="C2"/>
    <dataValidation allowBlank="1" showInputMessage="1" showErrorMessage="1" prompt="요약 워크시트의 경비 요약 표에 있는 경비 열에서 자동으로 입력된 경비 범주 목록입니다. ALT+아래쪽 화살표를 누르면 목록을 살펴볼 수 있습니다. ENTER를 누르면 범주를 선택할 수 있습니다." sqref="D2"/>
    <dataValidation allowBlank="1" showInputMessage="1" showErrorMessage="1" prompt="이 열에는 경비에 대한 설명을 입력합니다." sqref="E2"/>
  </dataValidations>
  <hyperlinks>
    <hyperlink ref="D1" location="요약!A1" tooltip="요약을 보려면 선택합니다." display="요약"/>
    <hyperlink ref="E1" location="팁!A1" tooltip="팁 워크시트로 이동하려면 선택합니다." display="팁"/>
  </hyperlinks>
  <printOptions horizontalCentered="1"/>
  <pageMargins left="0.7" right="0.7" top="0.75" bottom="0.75" header="0.3" footer="0.3"/>
  <pageSetup paperSize="9" fitToHeight="0" orientation="portrait"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theme="5" tint="-0.499984740745262"/>
    <pageSetUpPr autoPageBreaks="0" fitToPage="1"/>
  </sheetPr>
  <dimension ref="A1:E9"/>
  <sheetViews>
    <sheetView showGridLines="0" workbookViewId="0">
      <selection sqref="A1:C1"/>
    </sheetView>
  </sheetViews>
  <sheetFormatPr defaultRowHeight="30" customHeight="1"/>
  <cols>
    <col min="1" max="3" width="15.5703125" style="2" customWidth="1"/>
    <col min="4" max="5" width="30.5703125" style="2" customWidth="1"/>
    <col min="6" max="16384" width="9.140625" style="2"/>
  </cols>
  <sheetData>
    <row r="1" spans="1:5" ht="35.1" customHeight="1">
      <c r="A1" s="23" t="s">
        <v>40</v>
      </c>
      <c r="B1" s="23"/>
      <c r="C1" s="24"/>
      <c r="D1" s="1" t="s">
        <v>49</v>
      </c>
      <c r="E1" s="1" t="s">
        <v>47</v>
      </c>
    </row>
    <row r="2" spans="1:5" ht="17.100000000000001" customHeight="1">
      <c r="A2" s="9" t="s">
        <v>28</v>
      </c>
      <c r="B2" s="9" t="s">
        <v>29</v>
      </c>
      <c r="C2" s="9" t="s">
        <v>32</v>
      </c>
      <c r="D2" s="9" t="s">
        <v>33</v>
      </c>
      <c r="E2" s="9" t="s">
        <v>34</v>
      </c>
    </row>
    <row r="3" spans="1:5" ht="30" customHeight="1">
      <c r="A3" s="15">
        <f ca="1">DATE(YEAR(TODAY()),6,7)</f>
        <v>42893</v>
      </c>
      <c r="B3" s="10" t="s">
        <v>30</v>
      </c>
      <c r="C3" s="18">
        <v>201</v>
      </c>
      <c r="D3" s="10" t="s">
        <v>8</v>
      </c>
      <c r="E3" s="10" t="s">
        <v>35</v>
      </c>
    </row>
    <row r="4" spans="1:5" ht="30" customHeight="1">
      <c r="A4" s="15">
        <f ca="1">DATE(YEAR(TODAY()),6,8)</f>
        <v>42894</v>
      </c>
      <c r="B4" s="10" t="s">
        <v>31</v>
      </c>
      <c r="C4" s="18">
        <v>98</v>
      </c>
      <c r="D4" s="10" t="s">
        <v>9</v>
      </c>
      <c r="E4" s="10"/>
    </row>
    <row r="5" spans="1:5" ht="30" customHeight="1">
      <c r="A5" s="15"/>
      <c r="B5" s="10"/>
      <c r="C5" s="18">
        <v>342</v>
      </c>
      <c r="D5" s="10" t="s">
        <v>12</v>
      </c>
      <c r="E5" s="10"/>
    </row>
    <row r="6" spans="1:5" ht="30" customHeight="1">
      <c r="A6" s="15"/>
      <c r="B6" s="10"/>
      <c r="C6" s="18">
        <v>122</v>
      </c>
      <c r="D6" s="10" t="s">
        <v>10</v>
      </c>
      <c r="E6" s="10"/>
    </row>
    <row r="7" spans="1:5" ht="30" customHeight="1">
      <c r="A7" s="15"/>
      <c r="B7" s="10"/>
      <c r="C7" s="18">
        <v>187</v>
      </c>
      <c r="D7" s="10" t="s">
        <v>11</v>
      </c>
      <c r="E7" s="10"/>
    </row>
    <row r="8" spans="1:5" ht="30" customHeight="1">
      <c r="A8" s="15"/>
      <c r="B8" s="10"/>
      <c r="C8" s="18">
        <v>99</v>
      </c>
      <c r="D8" s="10" t="s">
        <v>12</v>
      </c>
      <c r="E8" s="10"/>
    </row>
    <row r="9" spans="1:5" ht="30" customHeight="1">
      <c r="A9" s="13" t="s">
        <v>49</v>
      </c>
      <c r="B9" s="13"/>
      <c r="C9" s="20">
        <f>SUBTOTAL(109,_6월경비[금액])</f>
        <v>1049</v>
      </c>
    </row>
  </sheetData>
  <mergeCells count="1">
    <mergeCell ref="A1:C1"/>
  </mergeCells>
  <phoneticPr fontId="9" type="noConversion"/>
  <dataValidations count="11">
    <dataValidation type="custom" errorStyle="warning" allowBlank="1" showInputMessage="1" showErrorMessage="1" errorTitle="금액 유효성 검사" error="금액은 숫자여야 합니다." sqref="C3:C8">
      <formula1>ISNUMBER($C3)</formula1>
    </dataValidation>
    <dataValidation type="custom" errorStyle="warning" allowBlank="1" showInputMessage="1" showErrorMessage="1" error="이 경비를 요약 시트에 추가하려면 6월달의 날짜를 입력해야 합니다." sqref="A3:A8">
      <formula1>MONTH($A3)=6</formula1>
    </dataValidation>
    <dataValidation type="list" errorStyle="warning" allowBlank="1" showInputMessage="1" showErrorMessage="1" error="경비를 요약 시트에 포함하려면 드롭다운에서 선택해야 합니다." sqref="D3:D8">
      <formula1>경비범주</formula1>
    </dataValidation>
    <dataValidation allowBlank="1" showInputMessage="1" showErrorMessage="1" prompt="워크시트의 이 표에 경비를 자세히 입력합니다. D1 및 E1 셀을 클릭하면 각각 요약 워크시트와 팁 워크시트로 이동합니다." sqref="A1:C1"/>
    <dataValidation allowBlank="1" showInputMessage="1" showErrorMessage="1" prompt="요약 워크시트로 연결되는 탐색 하이퍼링크" sqref="D1"/>
    <dataValidation allowBlank="1" showInputMessage="1" showErrorMessage="1" prompt="팁 워크시트로 연결되는 탐색 하이퍼링크" sqref="E1"/>
    <dataValidation allowBlank="1" showInputMessage="1" showErrorMessage="1" prompt="이 열에는 경비 날짜를 입력합니다." sqref="A2"/>
    <dataValidation allowBlank="1" showInputMessage="1" showErrorMessage="1" prompt="이 열에는 PO 번호를 입력합니다." sqref="B2"/>
    <dataValidation allowBlank="1" showInputMessage="1" showErrorMessage="1" prompt="이 열에는 경비 금액을 입력합니다." sqref="C2"/>
    <dataValidation allowBlank="1" showInputMessage="1" showErrorMessage="1" prompt="요약 워크시트의 경비 요약 표에 있는 경비 열에서 자동으로 입력된 경비 범주 목록입니다. ALT+아래쪽 화살표를 누르면 목록을 살펴볼 수 있습니다. ENTER를 누르면 범주를 선택할 수 있습니다." sqref="D2"/>
    <dataValidation allowBlank="1" showInputMessage="1" showErrorMessage="1" prompt="이 열에는 경비에 대한 설명을 입력합니다." sqref="E2"/>
  </dataValidations>
  <hyperlinks>
    <hyperlink ref="D1" location="요약!A1" tooltip="요약을 보려면 선택합니다." display="요약"/>
    <hyperlink ref="E1" location="팁!A1" tooltip="팁 워크시트로 이동하려면 선택합니다." display="팁"/>
  </hyperlinks>
  <printOptions horizontalCentered="1"/>
  <pageMargins left="0.7" right="0.7" top="0.75" bottom="0.75" header="0.3" footer="0.3"/>
  <pageSetup paperSize="9" fitToHeight="0" orientation="portrait" r:id="rId1"/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theme="5" tint="-0.249977111117893"/>
    <pageSetUpPr autoPageBreaks="0" fitToPage="1"/>
  </sheetPr>
  <dimension ref="A1:E9"/>
  <sheetViews>
    <sheetView showGridLines="0" zoomScaleNormal="100" workbookViewId="0">
      <selection sqref="A1:C1"/>
    </sheetView>
  </sheetViews>
  <sheetFormatPr defaultRowHeight="30" customHeight="1"/>
  <cols>
    <col min="1" max="3" width="15.5703125" style="2" customWidth="1"/>
    <col min="4" max="5" width="30.5703125" style="2" customWidth="1"/>
    <col min="6" max="16384" width="9.140625" style="2"/>
  </cols>
  <sheetData>
    <row r="1" spans="1:5" ht="35.1" customHeight="1">
      <c r="A1" s="23" t="s">
        <v>41</v>
      </c>
      <c r="B1" s="23"/>
      <c r="C1" s="24"/>
      <c r="D1" s="8" t="s">
        <v>49</v>
      </c>
      <c r="E1" s="8" t="s">
        <v>25</v>
      </c>
    </row>
    <row r="2" spans="1:5" ht="17.100000000000001" customHeight="1">
      <c r="A2" s="12" t="s">
        <v>28</v>
      </c>
      <c r="B2" s="12" t="s">
        <v>29</v>
      </c>
      <c r="C2" s="12" t="s">
        <v>32</v>
      </c>
      <c r="D2" s="12" t="s">
        <v>33</v>
      </c>
      <c r="E2" s="12" t="s">
        <v>34</v>
      </c>
    </row>
    <row r="3" spans="1:5" ht="30" customHeight="1">
      <c r="A3" s="15">
        <f ca="1">DATE(YEAR(TODAY()),7,9)</f>
        <v>42925</v>
      </c>
      <c r="B3" s="10" t="s">
        <v>30</v>
      </c>
      <c r="C3" s="18"/>
      <c r="D3" s="10" t="s">
        <v>8</v>
      </c>
      <c r="E3" s="10" t="s">
        <v>35</v>
      </c>
    </row>
    <row r="4" spans="1:5" ht="30" customHeight="1">
      <c r="A4" s="15">
        <f ca="1">DATE(YEAR(TODAY()),7,14)</f>
        <v>42930</v>
      </c>
      <c r="B4" s="10" t="s">
        <v>31</v>
      </c>
      <c r="C4" s="18"/>
      <c r="D4" s="10" t="s">
        <v>9</v>
      </c>
      <c r="E4" s="10"/>
    </row>
    <row r="5" spans="1:5" ht="30" customHeight="1">
      <c r="A5" s="15"/>
      <c r="B5" s="10"/>
      <c r="C5" s="18"/>
      <c r="D5" s="10" t="s">
        <v>9</v>
      </c>
      <c r="E5" s="10"/>
    </row>
    <row r="6" spans="1:5" ht="30" customHeight="1">
      <c r="A6" s="15"/>
      <c r="B6" s="10"/>
      <c r="C6" s="18"/>
      <c r="D6" s="10" t="s">
        <v>10</v>
      </c>
      <c r="E6" s="10"/>
    </row>
    <row r="7" spans="1:5" ht="30" customHeight="1">
      <c r="A7" s="15"/>
      <c r="B7" s="10"/>
      <c r="C7" s="18"/>
      <c r="D7" s="10" t="s">
        <v>11</v>
      </c>
      <c r="E7" s="10"/>
    </row>
    <row r="8" spans="1:5" ht="30" customHeight="1">
      <c r="A8" s="15"/>
      <c r="B8" s="10"/>
      <c r="C8" s="18"/>
      <c r="D8" s="10" t="s">
        <v>12</v>
      </c>
      <c r="E8" s="10"/>
    </row>
    <row r="9" spans="1:5" ht="30" customHeight="1">
      <c r="A9" s="13" t="s">
        <v>49</v>
      </c>
      <c r="B9" s="13"/>
      <c r="C9" s="20">
        <f>SUBTOTAL(109,_7월경비[금액])</f>
        <v>0</v>
      </c>
      <c r="D9" s="13"/>
      <c r="E9" s="13"/>
    </row>
  </sheetData>
  <mergeCells count="1">
    <mergeCell ref="A1:C1"/>
  </mergeCells>
  <phoneticPr fontId="9" type="noConversion"/>
  <dataValidations count="11">
    <dataValidation type="list" errorStyle="warning" allowBlank="1" showInputMessage="1" showErrorMessage="1" error="경비를 요약 시트에 포함하려면 드롭다운에서 선택해야 합니다." sqref="D3:D8">
      <formula1>경비범주</formula1>
    </dataValidation>
    <dataValidation allowBlank="1" showInputMessage="1" showErrorMessage="1" prompt="워크시트의 이 표에 경비를 자세히 입력합니다. D1 및 E1 셀을 클릭하면 각각 요약 워크시트와 팁 워크시트로 이동합니다." sqref="A1:C1"/>
    <dataValidation allowBlank="1" showInputMessage="1" showErrorMessage="1" prompt="요약 워크시트로 연결되는 탐색 하이퍼링크" sqref="D1"/>
    <dataValidation allowBlank="1" showInputMessage="1" showErrorMessage="1" prompt="팁 워크시트로 연결되는 탐색 하이퍼링크" sqref="E1"/>
    <dataValidation allowBlank="1" showInputMessage="1" showErrorMessage="1" prompt="이 열에는 경비 날짜를 입력합니다." sqref="A2"/>
    <dataValidation allowBlank="1" showInputMessage="1" showErrorMessage="1" prompt="이 열에는 PO 번호를 입력합니다." sqref="B2"/>
    <dataValidation allowBlank="1" showInputMessage="1" showErrorMessage="1" prompt="이 열에는 경비 금액을 입력합니다." sqref="C2"/>
    <dataValidation allowBlank="1" showInputMessage="1" showErrorMessage="1" prompt="요약 워크시트의 경비 요약 표에 있는 경비 열에서 자동으로 입력된 경비 범주 목록입니다. ALT+아래쪽 화살표를 누르면 목록을 살펴볼 수 있습니다. ENTER를 누르면 범주를 선택할 수 있습니다." sqref="D2"/>
    <dataValidation allowBlank="1" showInputMessage="1" showErrorMessage="1" prompt="이 열에는 경비에 대한 설명을 입력합니다." sqref="E2"/>
    <dataValidation type="custom" errorStyle="warning" allowBlank="1" showInputMessage="1" showErrorMessage="1" errorTitle="금액 유효성 검사" error="금액은 숫자여야 합니다." sqref="C3:C8">
      <formula1>ISNUMBER($C3)</formula1>
    </dataValidation>
    <dataValidation type="custom" errorStyle="warning" allowBlank="1" showInputMessage="1" showErrorMessage="1" error="이 경비를 요약 시트에 추가하려면 7월달의 날짜를 입력해야 합니다." sqref="A3:A8">
      <formula1>MONTH($A3)=7</formula1>
    </dataValidation>
  </dataValidations>
  <hyperlinks>
    <hyperlink ref="D1" location="요약!A1" tooltip="요약을 보려면 선택합니다." display="요약"/>
    <hyperlink ref="E1" location="팁!A1" tooltip="팁 워크시트로 이동하려면 선택합니다." display="팁"/>
  </hyperlinks>
  <printOptions horizontalCentered="1"/>
  <pageMargins left="0.7" right="0.7" top="0.75" bottom="0.75" header="0.3" footer="0.3"/>
  <pageSetup paperSize="9" fitToHeight="0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14</vt:i4>
      </vt:variant>
      <vt:variant>
        <vt:lpstr>이름 지정된 범위</vt:lpstr>
      </vt:variant>
      <vt:variant>
        <vt:i4>27</vt:i4>
      </vt:variant>
    </vt:vector>
  </HeadingPairs>
  <TitlesOfParts>
    <vt:vector size="41" baseType="lpstr">
      <vt:lpstr>팁</vt:lpstr>
      <vt:lpstr>요약</vt:lpstr>
      <vt:lpstr>1월</vt:lpstr>
      <vt:lpstr>2월</vt:lpstr>
      <vt:lpstr>3월</vt:lpstr>
      <vt:lpstr>4월</vt:lpstr>
      <vt:lpstr>5월</vt:lpstr>
      <vt:lpstr>6월</vt:lpstr>
      <vt:lpstr>7월</vt:lpstr>
      <vt:lpstr>8월</vt:lpstr>
      <vt:lpstr>9월</vt:lpstr>
      <vt:lpstr>10월</vt:lpstr>
      <vt:lpstr>11월</vt:lpstr>
      <vt:lpstr>12월</vt:lpstr>
      <vt:lpstr>'10월'!Print_Titles</vt:lpstr>
      <vt:lpstr>'11월'!Print_Titles</vt:lpstr>
      <vt:lpstr>'12월'!Print_Titles</vt:lpstr>
      <vt:lpstr>'1월'!Print_Titles</vt:lpstr>
      <vt:lpstr>'2월'!Print_Titles</vt:lpstr>
      <vt:lpstr>'3월'!Print_Titles</vt:lpstr>
      <vt:lpstr>'4월'!Print_Titles</vt:lpstr>
      <vt:lpstr>'5월'!Print_Titles</vt:lpstr>
      <vt:lpstr>'6월'!Print_Titles</vt:lpstr>
      <vt:lpstr>'7월'!Print_Titles</vt:lpstr>
      <vt:lpstr>'8월'!Print_Titles</vt:lpstr>
      <vt:lpstr>'9월'!Print_Titles</vt:lpstr>
      <vt:lpstr>요약!Print_Titles</vt:lpstr>
      <vt:lpstr>경비범주</vt:lpstr>
      <vt:lpstr>열제목10</vt:lpstr>
      <vt:lpstr>열제목11</vt:lpstr>
      <vt:lpstr>열제목12</vt:lpstr>
      <vt:lpstr>열제목13</vt:lpstr>
      <vt:lpstr>열제목14</vt:lpstr>
      <vt:lpstr>열제목2</vt:lpstr>
      <vt:lpstr>열제목3</vt:lpstr>
      <vt:lpstr>열제목4</vt:lpstr>
      <vt:lpstr>열제목5</vt:lpstr>
      <vt:lpstr>열제목6</vt:lpstr>
      <vt:lpstr>열제목7</vt:lpstr>
      <vt:lpstr>열제목8</vt:lpstr>
      <vt:lpstr>열제목9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cp:lastModifiedBy>admin</cp:lastModifiedBy>
  <dcterms:created xsi:type="dcterms:W3CDTF">2016-09-19T01:00:44Z</dcterms:created>
  <dcterms:modified xsi:type="dcterms:W3CDTF">2017-11-23T15:30:32Z</dcterms:modified>
</cp:coreProperties>
</file>