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ko-KR\"/>
    </mc:Choice>
  </mc:AlternateContent>
  <xr:revisionPtr revIDLastSave="0" documentId="12_ncr:500000_{9E5F6610-247C-4294-BBF4-33CEF2EEF3FE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발행 수표 기입장" sheetId="7" r:id="rId1"/>
  </sheets>
  <definedNames>
    <definedName name="_xlnm.Print_Titles" localSheetId="0">'발행 수표 기입장'!$B:$C,'발행 수표 기입장'!$2:$2</definedName>
    <definedName name="범주조회">요약[범주]</definedName>
    <definedName name="열제목1">기입장[[#Headers],[수표 번호]]</definedName>
    <definedName name="제목1">요약[[#Headers],[범주]]</definedName>
    <definedName name="행제목영역1..I1">'발행 수표 기입장'!$D$1</definedName>
  </definedNames>
  <calcPr calcId="162913"/>
</workbook>
</file>

<file path=xl/calcChain.xml><?xml version="1.0" encoding="utf-8"?>
<calcChain xmlns="http://schemas.openxmlformats.org/spreadsheetml/2006/main">
  <c r="C4" i="7" l="1"/>
  <c r="C5" i="7"/>
  <c r="C6" i="7"/>
  <c r="C7" i="7"/>
  <c r="C8" i="7"/>
  <c r="C9" i="7"/>
  <c r="J3" i="7"/>
  <c r="J4" i="7" s="1"/>
  <c r="J5" i="7" s="1"/>
  <c r="J6" i="7" s="1"/>
  <c r="J7" i="7" s="1"/>
  <c r="J8" i="7" s="1"/>
  <c r="E8" i="7" l="1"/>
  <c r="E7" i="7"/>
  <c r="E6" i="7"/>
  <c r="E5" i="7"/>
  <c r="E4" i="7"/>
  <c r="E3" i="7"/>
  <c r="I1" i="7" l="1"/>
</calcChain>
</file>

<file path=xl/sharedStrings.xml><?xml version="1.0" encoding="utf-8"?>
<sst xmlns="http://schemas.openxmlformats.org/spreadsheetml/2006/main" count="33" uniqueCount="24">
  <si>
    <t xml:space="preserve"> 발행 수표 기입장</t>
  </si>
  <si>
    <t>지출 요약</t>
  </si>
  <si>
    <t>범주</t>
  </si>
  <si>
    <t>예수금</t>
  </si>
  <si>
    <t>식료품</t>
  </si>
  <si>
    <t>여가비</t>
  </si>
  <si>
    <t>학교</t>
  </si>
  <si>
    <t>공과금</t>
  </si>
  <si>
    <t>기타</t>
  </si>
  <si>
    <t>합계</t>
  </si>
  <si>
    <t>현재 잔액</t>
  </si>
  <si>
    <t>수표 번호</t>
  </si>
  <si>
    <t>직불 카드</t>
  </si>
  <si>
    <t>날짜</t>
  </si>
  <si>
    <t>설명</t>
  </si>
  <si>
    <t>초기 잔액</t>
  </si>
  <si>
    <t>학교 등록</t>
  </si>
  <si>
    <t>지역 전력 공사</t>
  </si>
  <si>
    <t>학용품</t>
  </si>
  <si>
    <t>식료품점</t>
  </si>
  <si>
    <t>보람 비디오</t>
  </si>
  <si>
    <t>인출(-)</t>
  </si>
  <si>
    <t>예수금(+)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</si>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</sst>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&quot;$&quot;#,##0.00"/>
    <numFmt numFmtId="178" formatCode="&quot;₩&quot;#,##0"/>
    <numFmt numFmtId="179" formatCode="[$₩-412]#,##0.00"/>
  </numFmts>
  <fonts count="10" x14ac:knownFonts="1">
    <font>
      <sz val="11"/>
      <color theme="3"/>
      <name val="맑은 고딕"/>
      <family val="2"/>
      <scheme val="minor"/>
    </font>
    <font>
      <b/>
      <sz val="18"/>
      <color theme="2"/>
      <name val="맑은 고딕"/>
      <family val="2"/>
      <scheme val="minor"/>
    </font>
    <font>
      <b/>
      <sz val="12"/>
      <color theme="2"/>
      <name val="맑은 고딕"/>
      <family val="2"/>
      <scheme val="major"/>
    </font>
    <font>
      <b/>
      <sz val="26"/>
      <color theme="3"/>
      <name val="맑은 고딕"/>
      <family val="2"/>
      <scheme val="major"/>
    </font>
    <font>
      <sz val="11"/>
      <color theme="3"/>
      <name val="맑은 고딕"/>
      <family val="2"/>
      <scheme val="minor"/>
    </font>
    <font>
      <sz val="11"/>
      <color theme="0"/>
      <name val="맑은 고딕"/>
      <family val="2"/>
      <scheme val="minor"/>
    </font>
    <font>
      <b/>
      <sz val="36"/>
      <color theme="2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2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78" fontId="4" fillId="0" borderId="0" applyFont="0" applyFill="0" applyBorder="0" applyProtection="0">
      <alignment horizontal="right" vertical="center" indent="5"/>
    </xf>
    <xf numFmtId="178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76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78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78" fontId="0" fillId="0" borderId="0" xfId="5" applyFont="1" applyFill="1" applyBorder="1">
      <alignment horizontal="right" vertical="center" indent="5"/>
    </xf>
    <xf numFmtId="179" fontId="6" fillId="2" borderId="1" xfId="10" applyNumberFormat="1">
      <alignment horizontal="right" vertical="center"/>
    </xf>
  </cellXfs>
  <cellStyles count="12">
    <cellStyle name="날짜" xfId="7" xr:uid="{00000000-0005-0000-0000-000003000000}"/>
    <cellStyle name="설명 텍스트" xfId="9" builtinId="53" customBuiltin="1"/>
    <cellStyle name="요약" xfId="10" builtinId="25" customBuiltin="1"/>
    <cellStyle name="잔액 머리글" xfId="11" xr:uid="{00000000-0005-0000-0000-000000000000}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8" builtinId="19" customBuiltin="1"/>
    <cellStyle name="통화" xfId="6" builtinId="4" customBuiltin="1"/>
    <cellStyle name="통화 [0]" xfId="5" builtinId="7" customBuiltin="1"/>
    <cellStyle name="표준" xfId="0" builtinId="0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발행수표기입장" defaultPivotStyle="PivotStyleLight16">
    <tableStyle name="발행 수표 기입장 요약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  <tableStyle name="발행수표기입장" pivot="0" count="3" xr9:uid="{00000000-0011-0000-FFFF-FFFF01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기입장" displayName="기입장" ref="D2:J8">
  <tableColumns count="7">
    <tableColumn id="1" xr3:uid="{00000000-0010-0000-0000-000001000000}" name="수표 번호" totalsRowLabel="Totals"/>
    <tableColumn id="6" xr3:uid="{00000000-0010-0000-0000-000006000000}" name="날짜"/>
    <tableColumn id="7" xr3:uid="{00000000-0010-0000-0000-000007000000}" name="설명" totalsRowDxfId="1"/>
    <tableColumn id="2" xr3:uid="{00000000-0010-0000-0000-000002000000}" name="범주" totalsRowDxfId="0"/>
    <tableColumn id="3" xr3:uid="{00000000-0010-0000-0000-000003000000}" name="인출(-)" totalsRowFunction="sum" dataCellStyle="통화"/>
    <tableColumn id="4" xr3:uid="{00000000-0010-0000-0000-000004000000}" name="예수금(+)" totalsRowFunction="sum" dataCellStyle="통화"/>
    <tableColumn id="5" xr3:uid="{00000000-0010-0000-0000-000005000000}" name="잔액" totalsRowFunction="custom" dataCellStyle="통화 [0]">
      <calculatedColumnFormula>IF(ISBLANK(기입장[[#This Row],[인출(-)]]),J2+기입장[[#This Row],[예수금(+)]],J2-기입장[[#This Row],[인출(-)]])</calculatedColumnFormula>
      <totalsRowFormula>기입장[[#Totals],[예수금(+)]]-기입장[[#Totals],[인출(-)]]</totalsRowFormula>
    </tableColumn>
  </tableColumns>
  <tableStyleInfo name="발행수표기입장" showFirstColumn="0" showLastColumn="0" showRowStripes="1" showColumnStripes="0"/>
  <extLst>
    <ext xmlns:x14="http://schemas.microsoft.com/office/spreadsheetml/2009/9/main" uri="{504A1905-F514-4f6f-8877-14C23A59335A}">
      <x14:table altTextSummary="이 표에 수표 번호, 날짜, 설명, 범주, 인출, 예수금 금액을 입력합니다. 잔액은 자동으로 계산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요약" displayName="요약" ref="B3:C9" totalsRowShown="0">
  <tableColumns count="2">
    <tableColumn id="1" xr3:uid="{00000000-0010-0000-0100-000001000000}" name="범주"/>
    <tableColumn id="2" xr3:uid="{00000000-0010-0000-0100-000002000000}" name="합계" dataCellStyle="통화 [0]">
      <calculatedColumnFormula>SUMIF(기입장[범주],"=" &amp;요약[[#This Row],[범주]],기입장[인출(-)])</calculatedColumnFormula>
    </tableColumn>
  </tableColumns>
  <tableStyleInfo name="발행 수표 기입장 요약" showFirstColumn="0" showLastColumn="0" showRowStripes="0" showColumnStripes="0"/>
  <extLst>
    <ext xmlns:x14="http://schemas.microsoft.com/office/spreadsheetml/2009/9/main" uri="{504A1905-F514-4f6f-8877-14C23A59335A}">
      <x14:table altTextSummary="이 표에 범주 항목을 입력합니다. 합계는 자동으로 업데이트됩니다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3"/>
  <cols>
    <col min="1" max="1" width="2.75" customWidth="1"/>
    <col min="2" max="2" width="19.75" style="5" customWidth="1"/>
    <col min="3" max="3" width="23.125" style="5" customWidth="1"/>
    <col min="4" max="4" width="15.25" customWidth="1"/>
    <col min="5" max="5" width="15.125" customWidth="1"/>
    <col min="6" max="6" width="30.75" customWidth="1"/>
    <col min="7" max="7" width="18.75" customWidth="1"/>
    <col min="8" max="8" width="14.875" customWidth="1"/>
    <col min="9" max="9" width="16.375" customWidth="1"/>
    <col min="10" max="10" width="35.75" customWidth="1"/>
    <col min="11" max="11" width="2.75" customWidth="1"/>
  </cols>
  <sheetData>
    <row r="1" spans="2:10" ht="54" customHeight="1" x14ac:dyDescent="0.3">
      <c r="B1" s="9" t="s">
        <v>0</v>
      </c>
      <c r="C1" s="9"/>
      <c r="D1" s="10" t="s">
        <v>10</v>
      </c>
      <c r="E1" s="10"/>
      <c r="F1" s="10"/>
      <c r="G1" s="10"/>
      <c r="H1" s="10"/>
      <c r="I1" s="13">
        <f>SUM(기입장[예수금(+)])-SUM(기입장[인출(-)])</f>
        <v>1617000</v>
      </c>
      <c r="J1" s="13"/>
    </row>
    <row r="2" spans="2:10" ht="33" customHeight="1" x14ac:dyDescent="0.3">
      <c r="B2" s="11" t="s">
        <v>1</v>
      </c>
      <c r="C2" s="11"/>
      <c r="D2" t="s">
        <v>11</v>
      </c>
      <c r="E2" t="s">
        <v>13</v>
      </c>
      <c r="F2" t="s">
        <v>14</v>
      </c>
      <c r="G2" t="s">
        <v>2</v>
      </c>
      <c r="H2" s="7" t="s">
        <v>21</v>
      </c>
      <c r="I2" s="7" t="s">
        <v>22</v>
      </c>
      <c r="J2" s="8" t="s">
        <v>23</v>
      </c>
    </row>
    <row r="3" spans="2:10" ht="30" customHeight="1" x14ac:dyDescent="0.3">
      <c r="B3" s="4" t="s">
        <v>2</v>
      </c>
      <c r="C3" s="1" t="s">
        <v>9</v>
      </c>
      <c r="D3" s="6"/>
      <c r="E3" s="2">
        <f ca="1">TODAY()</f>
        <v>43251</v>
      </c>
      <c r="F3" s="4" t="s">
        <v>15</v>
      </c>
      <c r="G3" s="4" t="s">
        <v>3</v>
      </c>
      <c r="H3" s="3"/>
      <c r="I3" s="3">
        <v>2000000</v>
      </c>
      <c r="J3" s="12">
        <f>기입장[[#This Row],[예수금(+)]]</f>
        <v>2000000</v>
      </c>
    </row>
    <row r="4" spans="2:10" ht="30" customHeight="1" x14ac:dyDescent="0.3">
      <c r="B4" s="4" t="s">
        <v>3</v>
      </c>
      <c r="C4" s="12">
        <f>IFERROR(SUMIF(기입장[범주],"=" &amp;요약[[#This Row],[범주]],기입장[예수금(+)]),"")</f>
        <v>2000000</v>
      </c>
      <c r="D4" s="6" t="s">
        <v>12</v>
      </c>
      <c r="E4" s="2">
        <f ca="1">TODAY()+10</f>
        <v>43261</v>
      </c>
      <c r="F4" s="4" t="s">
        <v>16</v>
      </c>
      <c r="G4" s="4" t="s">
        <v>6</v>
      </c>
      <c r="H4" s="3">
        <v>225000</v>
      </c>
      <c r="I4" s="3"/>
      <c r="J4" s="12">
        <f>IF(ISBLANK(기입장[[#This Row],[인출(-)]]),J3+기입장[[#This Row],[예수금(+)]],J3-기입장[[#This Row],[인출(-)]])</f>
        <v>1775000</v>
      </c>
    </row>
    <row r="5" spans="2:10" ht="30" customHeight="1" x14ac:dyDescent="0.3">
      <c r="B5" s="4" t="s">
        <v>4</v>
      </c>
      <c r="C5" s="12">
        <f>IFERROR(SUMIF(기입장[범주],"=" &amp;요약[[#This Row],[범주]],기입장[인출(-)]),"")</f>
        <v>40000</v>
      </c>
      <c r="D5" s="6">
        <v>1001</v>
      </c>
      <c r="E5" s="2">
        <f ca="1">TODAY()+30</f>
        <v>43281</v>
      </c>
      <c r="F5" s="4" t="s">
        <v>17</v>
      </c>
      <c r="G5" s="4" t="s">
        <v>7</v>
      </c>
      <c r="H5" s="3">
        <v>73000</v>
      </c>
      <c r="I5" s="3"/>
      <c r="J5" s="12">
        <f>IF(ISBLANK(기입장[[#This Row],[인출(-)]]),J4+기입장[[#This Row],[예수금(+)]],J4-기입장[[#This Row],[인출(-)]])</f>
        <v>1702000</v>
      </c>
    </row>
    <row r="6" spans="2:10" ht="30" customHeight="1" x14ac:dyDescent="0.3">
      <c r="B6" s="4" t="s">
        <v>5</v>
      </c>
      <c r="C6" s="12">
        <f>IFERROR(SUMIF(기입장[범주],"=" &amp;요약[[#This Row],[범주]],기입장[인출(-)]),"")</f>
        <v>7000</v>
      </c>
      <c r="D6" s="6" t="s">
        <v>12</v>
      </c>
      <c r="E6" s="2">
        <f ca="1">TODAY()+40</f>
        <v>43291</v>
      </c>
      <c r="F6" s="4" t="s">
        <v>18</v>
      </c>
      <c r="G6" s="4" t="s">
        <v>6</v>
      </c>
      <c r="H6" s="3">
        <v>38000</v>
      </c>
      <c r="I6" s="3"/>
      <c r="J6" s="12">
        <f>IF(ISBLANK(기입장[[#This Row],[인출(-)]]),J5+기입장[[#This Row],[예수금(+)]],J5-기입장[[#This Row],[인출(-)]])</f>
        <v>1664000</v>
      </c>
    </row>
    <row r="7" spans="2:10" ht="30" customHeight="1" x14ac:dyDescent="0.3">
      <c r="B7" s="4" t="s">
        <v>6</v>
      </c>
      <c r="C7" s="12">
        <f>IFERROR(SUMIF(기입장[범주],"=" &amp;요약[[#This Row],[범주]],기입장[인출(-)]),"")</f>
        <v>263000</v>
      </c>
      <c r="D7" s="6">
        <v>1002</v>
      </c>
      <c r="E7" s="2">
        <f ca="1">TODAY()+55</f>
        <v>43306</v>
      </c>
      <c r="F7" s="4" t="s">
        <v>19</v>
      </c>
      <c r="G7" s="4" t="s">
        <v>4</v>
      </c>
      <c r="H7" s="3">
        <v>40000</v>
      </c>
      <c r="I7" s="3"/>
      <c r="J7" s="12">
        <f>IF(ISBLANK(기입장[[#This Row],[인출(-)]]),J6+기입장[[#This Row],[예수금(+)]],J6-기입장[[#This Row],[인출(-)]])</f>
        <v>1624000</v>
      </c>
    </row>
    <row r="8" spans="2:10" ht="30" customHeight="1" x14ac:dyDescent="0.3">
      <c r="B8" s="4" t="s">
        <v>7</v>
      </c>
      <c r="C8" s="12">
        <f>IFERROR(SUMIF(기입장[범주],"=" &amp;요약[[#This Row],[범주]],기입장[인출(-)]),"")</f>
        <v>73000</v>
      </c>
      <c r="D8" s="6" t="s">
        <v>12</v>
      </c>
      <c r="E8" s="2">
        <f ca="1">TODAY()+65</f>
        <v>43316</v>
      </c>
      <c r="F8" s="4" t="s">
        <v>20</v>
      </c>
      <c r="G8" s="4" t="s">
        <v>5</v>
      </c>
      <c r="H8" s="3">
        <v>7000</v>
      </c>
      <c r="I8" s="3"/>
      <c r="J8" s="12">
        <f>IF(ISBLANK(기입장[[#This Row],[인출(-)]]),J7+기입장[[#This Row],[예수금(+)]],J7-기입장[[#This Row],[인출(-)]])</f>
        <v>1617000</v>
      </c>
    </row>
    <row r="9" spans="2:10" ht="30" customHeight="1" x14ac:dyDescent="0.3">
      <c r="B9" s="4" t="s">
        <v>8</v>
      </c>
      <c r="C9" s="12">
        <f>IFERROR(SUMIFS(기입장[인출(-)],기입장[범주],요약[[#This Row],[범주]])+SUMIFS(기입장[인출(-)],기입장[범주],""),"")</f>
        <v>0</v>
      </c>
    </row>
  </sheetData>
  <mergeCells count="4">
    <mergeCell ref="I1:J1"/>
    <mergeCell ref="B1:C1"/>
    <mergeCell ref="D1:H1"/>
    <mergeCell ref="B2:C2"/>
  </mergeCells>
  <phoneticPr fontId="9" type="noConversion"/>
  <conditionalFormatting sqref="J3:J8">
    <cfRule type="expression" dxfId="2" priority="1">
      <formula>J3&lt;0</formula>
    </cfRule>
  </conditionalFormatting>
  <dataValidations count="15">
    <dataValidation type="list" errorStyle="warning" allowBlank="1" showInputMessage="1" showErrorMessage="1" error="목록에서 항목을 선택합니다. 취소를 선택한 다음 Alt+아래쪽 화살표를 눌러 드롭다운 목록을 열고 Enter 키를 눌러 선택합니다." sqref="G3:G8" xr:uid="{00000000-0002-0000-0000-000000000000}">
      <formula1>CategoryLookup</formula1>
    </dataValidation>
    <dataValidation allowBlank="1" showInputMessage="1" showErrorMessage="1" prompt="이 셀에는 이 워크시트의 제목이 표시됩니다." sqref="B1:C1" xr:uid="{00000000-0002-0000-0000-000001000000}"/>
    <dataValidation allowBlank="1" showInputMessage="1" showErrorMessage="1" prompt="이 열의 이 머리글 아래에 범주 항목을 입력합니다." sqref="B3" xr:uid="{00000000-0002-0000-0000-000002000000}"/>
    <dataValidation allowBlank="1" showInputMessage="1" showErrorMessage="1" prompt="기입장 표에 입력한 내용에 따라 이 열의 이 머리글 아래에 범주 합계가 자동으로 업데이트됩니다." sqref="C3" xr:uid="{00000000-0002-0000-0000-000003000000}"/>
    <dataValidation allowBlank="1" showInputMessage="1" showErrorMessage="1" prompt="이 열의 이 머리글 아래에 수표 번호를 입력합니다." sqref="D2" xr:uid="{00000000-0002-0000-0000-000004000000}"/>
    <dataValidation allowBlank="1" showInputMessage="1" showErrorMessage="1" prompt="이 열의 이 머리글 아래에 날짜를 입력합니다." sqref="E2" xr:uid="{00000000-0002-0000-0000-000005000000}"/>
    <dataValidation allowBlank="1" showInputMessage="1" showErrorMessage="1" prompt="이 열의 이 머리글 아래에 설명을 입력합니다." sqref="F2" xr:uid="{00000000-0002-0000-0000-000006000000}"/>
    <dataValidation allowBlank="1" showInputMessage="1" showErrorMessage="1" prompt="오른쪽 셀에 현재 잔액이 자동으로 업데이트됩니다." sqref="D1:H1" xr:uid="{00000000-0002-0000-0000-000007000000}"/>
    <dataValidation allowBlank="1" showInputMessage="1" showErrorMessage="1" prompt="이 셀에 현재 잔액이 자동으로 업데이트됩니다. 발행 수표 기입장은 D2 셀부터 시작됩니다." sqref="I1:J1" xr:uid="{00000000-0002-0000-0000-000008000000}"/>
    <dataValidation allowBlank="1" showInputMessage="1" showErrorMessage="1" prompt="이 열의 이 머리글 아래에서 범주를 선택합니다. Alt+아래쪽 화살표를 눌러 드롭다운 목록을 열고 Enter 키를 눌러 선택합니다. 범주 목록은 왼쪽의 지출 요약 범주를 기반으로 합니다." sqref="G2" xr:uid="{00000000-0002-0000-0000-000009000000}"/>
    <dataValidation allowBlank="1" showInputMessage="1" showErrorMessage="1" prompt="이 열의 이 머리글 아래에 인출 금액을 입력합니다." sqref="H2" xr:uid="{00000000-0002-0000-0000-00000A000000}"/>
    <dataValidation allowBlank="1" showInputMessage="1" showErrorMessage="1" prompt="이 열의 이 머리글 아래에 예수금 금액을 입력합니다." sqref="I2" xr:uid="{00000000-0002-0000-0000-00000B000000}"/>
    <dataValidation allowBlank="1" showInputMessage="1" showErrorMessage="1" prompt="이 열의 이 머리글 아래에 잔액이 자동으로 계산됩니다." sqref="J2" xr:uid="{00000000-0002-0000-0000-00000C000000}"/>
    <dataValidation allowBlank="1" showInputMessage="1" showErrorMessage="1" prompt="이 워크시트에 발행 수표 기입장을 작성합니다." sqref="A1" xr:uid="{00000000-0002-0000-0000-00000D000000}"/>
    <dataValidation allowBlank="1" showInputMessage="1" showErrorMessage="1" prompt="아래에서 범주를 수정하거나 새 범주를 추가합니다. 오른쪽 발행 수표 기입장에 해당 범주에 대한 항목을 추가하면 이 요약에서 범주 합계가 자동으로 업데이트됩니다.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5</vt:i4>
      </vt:variant>
    </vt:vector>
  </HeadingPairs>
  <TitlesOfParts>
    <vt:vector size="6" baseType="lpstr">
      <vt:lpstr>발행 수표 기입장</vt:lpstr>
      <vt:lpstr>'발행 수표 기입장'!Print_Titles</vt:lpstr>
      <vt:lpstr>범주조회</vt:lpstr>
      <vt:lpstr>열제목1</vt:lpstr>
      <vt:lpstr>제목1</vt:lpstr>
      <vt:lpstr>행제목영역1..I1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2018-05-31T14:21:33Z</dcterms:modified>
</cp:coreProperties>
</file>