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ko-KR\"/>
    </mc:Choice>
  </mc:AlternateContent>
  <xr:revisionPtr revIDLastSave="0" documentId="13_ncr:1_{06519599-828C-452D-83D5-5339B53BA57F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경비 보고서" sheetId="1" r:id="rId1"/>
  </sheets>
  <definedNames>
    <definedName name="BeginDate">'경비 보고서'!$D$4</definedName>
    <definedName name="_xlnm.Print_Titles" localSheetId="0">'경비 보고서'!$8:$8</definedName>
    <definedName name="마일리지_요금">'경비 보고서'!$H$3</definedName>
    <definedName name="종료_날짜">'경비 보고서'!$D$5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<sst xmlns="http://schemas.openxmlformats.org/spreadsheetml/2006/main" count="59" uniqueCount="37">
  <si>
    <t>경비 보고서</t>
  </si>
  <si>
    <t>이름:</t>
  </si>
  <si>
    <t>부서:</t>
  </si>
  <si>
    <t>위치:</t>
  </si>
  <si>
    <t>관리자:</t>
  </si>
  <si>
    <t>날짜</t>
  </si>
  <si>
    <t>이름</t>
  </si>
  <si>
    <t>매출</t>
  </si>
  <si>
    <t>전무</t>
  </si>
  <si>
    <t>계정</t>
  </si>
  <si>
    <t>판매 및 마케팅</t>
  </si>
  <si>
    <t>회사 이름</t>
  </si>
  <si>
    <t>주소</t>
  </si>
  <si>
    <t>용도:</t>
  </si>
  <si>
    <t>시작 날짜:</t>
  </si>
  <si>
    <t>종료 날짜:</t>
  </si>
  <si>
    <t>승인한 사람:</t>
  </si>
  <si>
    <t>설명</t>
  </si>
  <si>
    <t>공항까지 교통편/비행</t>
  </si>
  <si>
    <t>호텔(2박)</t>
  </si>
  <si>
    <t>컨벤션 수수료</t>
  </si>
  <si>
    <t>식사</t>
  </si>
  <si>
    <t>식사 및 택시</t>
  </si>
  <si>
    <t>공항에서 출발하는 교통편</t>
  </si>
  <si>
    <t>연간 판매 세미나</t>
  </si>
  <si>
    <t>호텔</t>
  </si>
  <si>
    <t>교통</t>
  </si>
  <si>
    <t>마일리지 요금:</t>
  </si>
  <si>
    <t>식사 요금:</t>
  </si>
  <si>
    <t>호텔 요금:</t>
  </si>
  <si>
    <t>시작</t>
  </si>
  <si>
    <t>경비 보고서 합계</t>
  </si>
  <si>
    <t>끝</t>
  </si>
  <si>
    <t>마일리지</t>
  </si>
  <si>
    <t>기타</t>
  </si>
  <si>
    <t>교통/마일리지</t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</si>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</sst>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#,##0.0_)&quot; mi.&quot;;\(#,##0.0\)&quot; mi.&quot;"/>
    <numFmt numFmtId="179" formatCode="&quot;₩&quot;#,##0.00"/>
    <numFmt numFmtId="183" formatCode="&quot;₩&quot;#,##0.00&quot;/마일&quot;"/>
    <numFmt numFmtId="184" formatCode="&quot;₩&quot;#,##0.00&quot;/일&quot;"/>
    <numFmt numFmtId="185" formatCode="&quot;₩&quot;#,##0.00&quot;/밤&quot;"/>
  </numFmts>
  <fonts count="22">
    <font>
      <sz val="1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FF0000"/>
      <name val="Malgun Gothic"/>
      <family val="2"/>
    </font>
    <font>
      <sz val="1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u/>
      <sz val="11"/>
      <color theme="4"/>
      <name val="Malgun Gothic"/>
      <family val="2"/>
    </font>
    <font>
      <b/>
      <sz val="26"/>
      <color theme="0"/>
      <name val="Malgun Gothic"/>
      <family val="2"/>
    </font>
    <font>
      <b/>
      <sz val="14"/>
      <color theme="0"/>
      <name val="Malgun Gothic"/>
      <family val="2"/>
    </font>
    <font>
      <b/>
      <sz val="16"/>
      <color theme="0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i/>
      <sz val="11"/>
      <color rgb="FF7F7F7F"/>
      <name val="Malgun Gothic"/>
      <family val="2"/>
    </font>
    <font>
      <b/>
      <sz val="11"/>
      <color rgb="FFFA7D00"/>
      <name val="Malgun Gothic"/>
      <family val="2"/>
    </font>
    <font>
      <sz val="11"/>
      <color theme="4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1"/>
      <name val="Malgun Gothic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8" fillId="4" borderId="1" applyNumberFormat="0" applyAlignment="0" applyProtection="0"/>
    <xf numFmtId="0" fontId="15" fillId="0" borderId="0" applyNumberFormat="0" applyFill="0" applyBorder="0" applyAlignment="0" applyProtection="0"/>
    <xf numFmtId="0" fontId="9" fillId="4" borderId="1" applyNumberFormat="0" applyProtection="0">
      <alignment horizontal="left" vertical="center" indent="1"/>
    </xf>
    <xf numFmtId="0" fontId="10" fillId="4" borderId="0" applyBorder="0" applyProtection="0">
      <alignment horizontal="right" vertical="center" indent="1"/>
    </xf>
    <xf numFmtId="0" fontId="11" fillId="4" borderId="0" applyBorder="0" applyProtection="0"/>
    <xf numFmtId="179" fontId="9" fillId="0" borderId="4" applyFill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/>
    </xf>
    <xf numFmtId="0" fontId="2" fillId="4" borderId="0" applyNumberFormat="0">
      <alignment horizontal="right" vertical="center" indent="1"/>
    </xf>
    <xf numFmtId="0" fontId="2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79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8" fontId="1" fillId="0" borderId="0">
      <alignment horizontal="right" vertical="center" indent="1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4" fillId="11" borderId="7" applyNumberFormat="0" applyAlignment="0" applyProtection="0"/>
    <xf numFmtId="0" fontId="19" fillId="0" borderId="9" applyNumberFormat="0" applyFill="0" applyAlignment="0" applyProtection="0"/>
    <xf numFmtId="0" fontId="11" fillId="12" borderId="10" applyNumberFormat="0" applyAlignment="0" applyProtection="0"/>
    <xf numFmtId="0" fontId="3" fillId="0" borderId="0" applyNumberFormat="0" applyFill="0" applyBorder="0" applyAlignment="0" applyProtection="0"/>
    <xf numFmtId="0" fontId="4" fillId="13" borderId="11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>
      <alignment vertical="center"/>
    </xf>
    <xf numFmtId="179" fontId="9" fillId="5" borderId="4" xfId="6" applyFill="1" applyProtection="1">
      <alignment horizontal="right" vertical="center" indent="1"/>
    </xf>
    <xf numFmtId="179" fontId="9" fillId="6" borderId="4" xfId="6" applyFill="1" applyProtection="1">
      <alignment horizontal="right" vertical="center" indent="1"/>
    </xf>
    <xf numFmtId="179" fontId="9" fillId="3" borderId="4" xfId="6" applyFill="1" applyProtection="1">
      <alignment horizontal="right" vertical="center" indent="1"/>
    </xf>
    <xf numFmtId="179" fontId="9" fillId="4" borderId="4" xfId="6" applyFill="1" applyProtection="1">
      <alignment horizontal="right" vertical="center" indent="1"/>
    </xf>
    <xf numFmtId="179" fontId="9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2" fillId="4" borderId="0" xfId="8" applyProtection="1">
      <alignment horizontal="right" vertical="center" indent="1"/>
    </xf>
    <xf numFmtId="0" fontId="2" fillId="4" borderId="0" xfId="9" applyProtection="1">
      <alignment horizontal="left" vertical="center" indent="1"/>
    </xf>
    <xf numFmtId="0" fontId="2" fillId="4" borderId="0" xfId="8" applyNumberFormat="1" applyProtection="1">
      <alignment horizontal="right" vertical="center" indent="1"/>
    </xf>
    <xf numFmtId="0" fontId="11" fillId="4" borderId="0" xfId="5" applyNumberFormat="1" applyProtection="1"/>
    <xf numFmtId="0" fontId="11" fillId="4" borderId="2" xfId="5" applyNumberFormat="1" applyBorder="1" applyProtection="1"/>
    <xf numFmtId="0" fontId="11" fillId="4" borderId="3" xfId="5" applyNumberFormat="1" applyBorder="1" applyProtection="1"/>
    <xf numFmtId="0" fontId="2" fillId="4" borderId="0" xfId="8" applyBorder="1" applyProtection="1">
      <alignment horizontal="right" vertical="center" indent="1"/>
    </xf>
    <xf numFmtId="0" fontId="2" fillId="4" borderId="0" xfId="9" applyBorder="1" applyProtection="1">
      <alignment horizontal="left" vertical="center" indent="1"/>
    </xf>
    <xf numFmtId="0" fontId="2" fillId="4" borderId="0" xfId="8" applyNumberFormat="1" applyBorder="1" applyProtection="1">
      <alignment horizontal="right" vertical="center" indent="1"/>
    </xf>
    <xf numFmtId="0" fontId="2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79" fontId="1" fillId="0" borderId="0" xfId="11" applyFill="1" applyBorder="1">
      <alignment horizontal="righ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4" fontId="1" fillId="0" borderId="0" xfId="12" applyFont="1">
      <alignment horizontal="left" vertical="center" indent="1"/>
    </xf>
    <xf numFmtId="14" fontId="0" fillId="4" borderId="0" xfId="12" applyFont="1" applyFill="1" applyAlignment="1">
      <alignment horizontal="left" vertical="center" indent="1"/>
    </xf>
    <xf numFmtId="0" fontId="2" fillId="4" borderId="0" xfId="9" applyNumberFormat="1" applyBorder="1" applyAlignment="1" applyProtection="1">
      <alignment horizontal="left" vertical="center" indent="1"/>
    </xf>
    <xf numFmtId="0" fontId="8" fillId="4" borderId="1" xfId="1" applyAlignment="1" applyProtection="1">
      <alignment horizontal="left" vertical="center" indent="1"/>
    </xf>
    <xf numFmtId="0" fontId="10" fillId="4" borderId="0" xfId="4" applyNumberFormat="1" applyAlignment="1" applyProtection="1">
      <alignment horizontal="right" vertical="center"/>
    </xf>
    <xf numFmtId="0" fontId="10" fillId="4" borderId="5" xfId="4" applyNumberFormat="1" applyBorder="1" applyAlignment="1" applyProtection="1">
      <alignment horizontal="right" vertical="center"/>
    </xf>
    <xf numFmtId="0" fontId="9" fillId="4" borderId="1" xfId="3" applyAlignment="1" applyProtection="1">
      <alignment horizontal="left" vertical="top"/>
    </xf>
    <xf numFmtId="0" fontId="2" fillId="4" borderId="6" xfId="9" applyBorder="1" applyAlignment="1" applyProtection="1">
      <alignment horizontal="left" vertical="center" indent="1"/>
    </xf>
    <xf numFmtId="0" fontId="9" fillId="4" borderId="0" xfId="3" applyBorder="1" applyAlignment="1" applyProtection="1">
      <alignment horizontal="left" vertical="center"/>
    </xf>
    <xf numFmtId="178" fontId="1" fillId="0" borderId="0" xfId="13">
      <alignment horizontal="right" vertical="center" indent="1"/>
    </xf>
    <xf numFmtId="0" fontId="1" fillId="0" borderId="0" xfId="10" applyFill="1" applyBorder="1">
      <alignment horizontal="left" vertical="center" wrapText="1" indent="1"/>
    </xf>
    <xf numFmtId="183" fontId="2" fillId="4" borderId="0" xfId="9" applyNumberFormat="1" applyAlignment="1" applyProtection="1">
      <alignment horizontal="left" vertical="center" indent="1"/>
    </xf>
    <xf numFmtId="184" fontId="2" fillId="4" borderId="0" xfId="9" applyNumberFormat="1" applyAlignment="1" applyProtection="1">
      <alignment horizontal="left" vertical="center" indent="1"/>
    </xf>
    <xf numFmtId="184" fontId="2" fillId="4" borderId="5" xfId="9" applyNumberFormat="1" applyBorder="1" applyAlignment="1" applyProtection="1">
      <alignment horizontal="left" vertical="center" indent="1"/>
    </xf>
    <xf numFmtId="185" fontId="2" fillId="4" borderId="0" xfId="9" applyNumberFormat="1" applyAlignment="1" applyProtection="1">
      <alignment horizontal="left" vertical="center" indent="1"/>
    </xf>
    <xf numFmtId="0" fontId="21" fillId="0" borderId="0" xfId="0" applyNumberFormat="1" applyFont="1" applyFill="1" applyBorder="1" applyAlignment="1" applyProtection="1">
      <alignment horizontal="right" vertical="center" indent="1"/>
    </xf>
    <xf numFmtId="0" fontId="21" fillId="0" borderId="0" xfId="0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left" vertical="center" wrapText="1" indent="1"/>
    </xf>
  </cellXfs>
  <cellStyles count="55">
    <cellStyle name="20% - 강조색1" xfId="32" builtinId="30" customBuiltin="1"/>
    <cellStyle name="20% - 강조색2" xfId="36" builtinId="34" customBuiltin="1"/>
    <cellStyle name="20% - 강조색3" xfId="40" builtinId="38" customBuiltin="1"/>
    <cellStyle name="20% - 강조색4" xfId="44" builtinId="42" customBuiltin="1"/>
    <cellStyle name="20% - 강조색5" xfId="48" builtinId="46" customBuiltin="1"/>
    <cellStyle name="20% - 강조색6" xfId="52" builtinId="50" customBuiltin="1"/>
    <cellStyle name="40% - 강조색1" xfId="33" builtinId="31" customBuiltin="1"/>
    <cellStyle name="40% - 강조색2" xfId="37" builtinId="35" customBuiltin="1"/>
    <cellStyle name="40% - 강조색3" xfId="41" builtinId="39" customBuiltin="1"/>
    <cellStyle name="40% - 강조색4" xfId="45" builtinId="43" customBuiltin="1"/>
    <cellStyle name="40% - 강조색5" xfId="49" builtinId="47" customBuiltin="1"/>
    <cellStyle name="40% - 강조색6" xfId="53" builtinId="51" customBuiltin="1"/>
    <cellStyle name="60% - 강조색1" xfId="34" builtinId="32" customBuiltin="1"/>
    <cellStyle name="60% - 강조색2" xfId="38" builtinId="36" customBuiltin="1"/>
    <cellStyle name="60% - 강조색3" xfId="42" builtinId="40" customBuiltin="1"/>
    <cellStyle name="60% - 강조색4" xfId="46" builtinId="44" customBuiltin="1"/>
    <cellStyle name="60% - 강조색5" xfId="50" builtinId="48" customBuiltin="1"/>
    <cellStyle name="60% - 강조색6" xfId="54" builtinId="52" customBuiltin="1"/>
    <cellStyle name="ExpenseDetail" xfId="9" xr:uid="{00000000-0005-0000-0000-000005000000}"/>
    <cellStyle name="ExpenseHeaderDetails" xfId="8" xr:uid="{00000000-0005-0000-0000-000006000000}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강조색1" xfId="31" builtinId="29" customBuiltin="1"/>
    <cellStyle name="강조색2" xfId="35" builtinId="33" customBuiltin="1"/>
    <cellStyle name="강조색3" xfId="39" builtinId="37" customBuiltin="1"/>
    <cellStyle name="강조색4" xfId="43" builtinId="41" customBuiltin="1"/>
    <cellStyle name="강조색5" xfId="47" builtinId="45" customBuiltin="1"/>
    <cellStyle name="강조색6" xfId="51" builtinId="49" customBuiltin="1"/>
    <cellStyle name="경고문" xfId="27" builtinId="11" customBuiltin="1"/>
    <cellStyle name="계산" xfId="24" builtinId="22" customBuiltin="1"/>
    <cellStyle name="나쁨" xfId="20" builtinId="27" customBuiltin="1"/>
    <cellStyle name="날짜" xfId="12" xr:uid="{00000000-0005-0000-0000-000004000000}"/>
    <cellStyle name="메모" xfId="28" builtinId="10" customBuiltin="1"/>
    <cellStyle name="백분율" xfId="18" builtinId="5" customBuiltin="1"/>
    <cellStyle name="보통" xfId="21" builtinId="28" customBuiltin="1"/>
    <cellStyle name="설명 텍스트" xfId="29" builtinId="53" customBuiltin="1"/>
    <cellStyle name="셀 확인" xfId="26" builtinId="23" customBuiltin="1"/>
    <cellStyle name="쉼표" xfId="14" builtinId="3" customBuiltin="1"/>
    <cellStyle name="쉼표 [0]" xfId="15" builtinId="6" customBuiltin="1"/>
    <cellStyle name="연결된 셀" xfId="25" builtinId="24" customBuiltin="1"/>
    <cellStyle name="열어 본 하이퍼링크" xfId="7" builtinId="9" customBuiltin="1"/>
    <cellStyle name="요약" xfId="30" builtinId="25" customBuiltin="1"/>
    <cellStyle name="입력" xfId="22" builtinId="20" customBuiltin="1"/>
    <cellStyle name="제목" xfId="1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19" builtinId="26" customBuiltin="1"/>
    <cellStyle name="출력" xfId="23" builtinId="21" customBuiltin="1"/>
    <cellStyle name="통화" xfId="16" builtinId="4" customBuiltin="1"/>
    <cellStyle name="통화 [0]" xfId="17" builtinId="7" customBuiltin="1"/>
    <cellStyle name="표준" xfId="0" builtinId="0" customBuiltin="1"/>
    <cellStyle name="하이퍼링크" xfId="2" builtinId="8" customBuiltin="1"/>
  </cellStyles>
  <dxfs count="22">
    <dxf>
      <font>
        <b val="0"/>
        <family val="3"/>
        <charset val="129"/>
      </font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179" formatCode="&quot;₩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79" formatCode="&quot;₩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경비 보고서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0" dataDxfId="17" totalsRowDxfId="16">
  <tableColumns count="11">
    <tableColumn id="1" xr3:uid="{00000000-0010-0000-0000-000001000000}" name="날짜" totalsRowLabel="합계" dataCellStyle="날짜"/>
    <tableColumn id="2" xr3:uid="{00000000-0010-0000-0000-000002000000}" name="계정" totalsRowDxfId="6" dataCellStyle="TableDetailsLeftAligned"/>
    <tableColumn id="3" xr3:uid="{00000000-0010-0000-0000-000003000000}" name="설명" totalsRowDxfId="7" dataCellStyle="TableDetailsLeftAligned"/>
    <tableColumn id="4" xr3:uid="{00000000-0010-0000-0000-000004000000}" name="호텔" totalsRowFunction="sum" totalsRowDxfId="8" dataCellStyle="TableAmounts"/>
    <tableColumn id="8" xr3:uid="{00000000-0010-0000-0000-000008000000}" name="식사" totalsRowFunction="sum" totalsRowDxfId="9" dataCellStyle="TableAmounts"/>
    <tableColumn id="5" xr3:uid="{00000000-0010-0000-0000-000005000000}" name="교통" totalsRowFunction="sum" totalsRowDxfId="10" dataCellStyle="TableAmounts"/>
    <tableColumn id="6" xr3:uid="{00000000-0010-0000-0000-000006000000}" name="시작" totalsRowDxfId="11" dataCellStyle="TableMileage"/>
    <tableColumn id="7" xr3:uid="{00000000-0010-0000-0000-000007000000}" name="끝" totalsRowDxfId="12" dataCellStyle="TableMileage"/>
    <tableColumn id="12" xr3:uid="{00000000-0010-0000-0000-00000C000000}" name="마일리지" totalsRowFunction="sum" totalsRowDxfId="13" dataCellStyle="TableAmounts">
      <calculatedColumnFormula>IF(COUNTA(tblExpenses[[#This Row],[시작]:[끝]])=2,(tblExpenses[[#This Row],[끝]]-tblExpenses[[#This Row],[시작]])*마일리지_요금,"")</calculatedColumnFormula>
    </tableColumn>
    <tableColumn id="9" xr3:uid="{00000000-0010-0000-0000-000009000000}" name="기타" totalsRowFunction="sum" totalsRowDxfId="14" dataCellStyle="TableAmounts"/>
    <tableColumn id="11" xr3:uid="{00000000-0010-0000-0000-00000B000000}" name="합계" totalsRowFunction="sum" totalsRowDxfId="15" dataCellStyle="TableAmounts">
      <calculatedColumnFormula>IF(COUNTA(tblExpenses[[#This Row],[날짜]:[끝]])=0,"",SUM(tblExpenses[[#This Row],[호텔]:[교통]],tblExpenses[[#This Row],[마일리지]:[기타]]))</calculatedColumnFormula>
    </tableColumn>
  </tableColumns>
  <tableStyleInfo name="경비 보고서" showFirstColumn="0" showLastColumn="0" showRowStripes="1" showColumnStripes="0"/>
  <extLst>
    <ext xmlns:x14="http://schemas.microsoft.com/office/spreadsheetml/2009/9/main" uri="{504A1905-F514-4f6f-8877-14C23A59335A}">
      <x14:table altTextSummary="이 표에 호텔, 식사, 교통 경비 및 출발 및 종료 마일을 입력하세요. 마일리지 및 총 비용이 자동으로 계산됩니다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/>
  <cols>
    <col min="1" max="1" width="20.375" style="7" customWidth="1"/>
    <col min="2" max="2" width="24.5" style="7" customWidth="1"/>
    <col min="3" max="3" width="26.75" style="7" customWidth="1"/>
    <col min="4" max="4" width="11.875" style="25" customWidth="1"/>
    <col min="5" max="6" width="12.75" style="25" customWidth="1"/>
    <col min="7" max="8" width="15.5" style="7" customWidth="1"/>
    <col min="9" max="9" width="11.5" style="7" customWidth="1"/>
    <col min="10" max="10" width="17.375" style="25" customWidth="1"/>
    <col min="11" max="11" width="23.5" style="7" customWidth="1"/>
    <col min="12" max="12" width="0.25" style="7" customWidth="1"/>
    <col min="13" max="16384" width="9" style="7"/>
  </cols>
  <sheetData>
    <row r="1" spans="1:12" ht="26.1" customHeight="1" thickBot="1">
      <c r="A1" s="29" t="s">
        <v>0</v>
      </c>
      <c r="B1" s="29"/>
      <c r="C1" s="34" t="s">
        <v>11</v>
      </c>
      <c r="D1" s="34"/>
      <c r="E1" s="34"/>
      <c r="F1" s="34"/>
      <c r="G1" s="34"/>
      <c r="H1" s="34"/>
      <c r="I1" s="34"/>
      <c r="J1" s="34"/>
      <c r="K1" s="34"/>
      <c r="L1" s="6"/>
    </row>
    <row r="2" spans="1:12" ht="29.1" customHeight="1" thickTop="1" thickBot="1">
      <c r="A2" s="29"/>
      <c r="B2" s="29"/>
      <c r="C2" s="32" t="s">
        <v>12</v>
      </c>
      <c r="D2" s="32"/>
      <c r="E2" s="32"/>
      <c r="F2" s="32"/>
      <c r="G2" s="32"/>
      <c r="H2" s="30" t="s">
        <v>31</v>
      </c>
      <c r="I2" s="30"/>
      <c r="J2" s="31"/>
      <c r="K2" s="4">
        <f>SUM(tblExpenses[합계])</f>
        <v>1290.7000000000007</v>
      </c>
      <c r="L2" s="6"/>
    </row>
    <row r="3" spans="1:12" ht="24" customHeight="1" thickTop="1" thickBot="1">
      <c r="A3" s="8" t="s">
        <v>1</v>
      </c>
      <c r="B3" s="9" t="s">
        <v>6</v>
      </c>
      <c r="C3" s="8" t="s">
        <v>13</v>
      </c>
      <c r="D3" s="33" t="s">
        <v>24</v>
      </c>
      <c r="E3" s="33"/>
      <c r="F3" s="33"/>
      <c r="G3" s="10" t="s">
        <v>27</v>
      </c>
      <c r="H3" s="37">
        <v>0.5</v>
      </c>
      <c r="I3" s="37"/>
      <c r="J3" s="11" t="s">
        <v>25</v>
      </c>
      <c r="K3" s="12" t="s">
        <v>35</v>
      </c>
      <c r="L3" s="6"/>
    </row>
    <row r="4" spans="1:12" ht="24" customHeight="1" thickBot="1">
      <c r="A4" s="8" t="s">
        <v>2</v>
      </c>
      <c r="B4" s="9" t="s">
        <v>7</v>
      </c>
      <c r="C4" s="10" t="s">
        <v>14</v>
      </c>
      <c r="D4" s="27" t="s">
        <v>5</v>
      </c>
      <c r="E4" s="27"/>
      <c r="F4" s="27"/>
      <c r="G4" s="10" t="s">
        <v>28</v>
      </c>
      <c r="H4" s="38">
        <v>30</v>
      </c>
      <c r="I4" s="39"/>
      <c r="J4" s="1">
        <f>SUM(tblExpenses[호텔])</f>
        <v>445</v>
      </c>
      <c r="K4" s="5">
        <f>SUM(tblExpenses[교통],tblExpenses[마일리지])</f>
        <v>745.70000000000073</v>
      </c>
      <c r="L4" s="6"/>
    </row>
    <row r="5" spans="1:12" ht="24" customHeight="1" thickBot="1">
      <c r="A5" s="8" t="s">
        <v>3</v>
      </c>
      <c r="B5" s="9" t="s">
        <v>8</v>
      </c>
      <c r="C5" s="10" t="s">
        <v>15</v>
      </c>
      <c r="D5" s="27" t="s">
        <v>5</v>
      </c>
      <c r="E5" s="27"/>
      <c r="F5" s="27"/>
      <c r="G5" s="10" t="s">
        <v>29</v>
      </c>
      <c r="H5" s="40">
        <v>200</v>
      </c>
      <c r="I5" s="40"/>
      <c r="J5" s="13" t="s">
        <v>21</v>
      </c>
      <c r="K5" s="13" t="s">
        <v>34</v>
      </c>
      <c r="L5" s="6"/>
    </row>
    <row r="6" spans="1:12" ht="24" customHeight="1" thickBot="1">
      <c r="A6" s="14" t="s">
        <v>4</v>
      </c>
      <c r="B6" s="15" t="s">
        <v>6</v>
      </c>
      <c r="C6" s="16" t="s">
        <v>16</v>
      </c>
      <c r="D6" s="28" t="s">
        <v>6</v>
      </c>
      <c r="E6" s="28"/>
      <c r="F6" s="28"/>
      <c r="G6" s="16"/>
      <c r="H6" s="17"/>
      <c r="I6" s="19"/>
      <c r="J6" s="2">
        <f>SUM(tblExpenses[식사])</f>
        <v>75</v>
      </c>
      <c r="K6" s="3">
        <f>SUM(tblExpenses[기타])</f>
        <v>25</v>
      </c>
      <c r="L6" s="6"/>
    </row>
    <row r="7" spans="1:12" ht="12.95" customHeight="1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2" customFormat="1" ht="24" customHeight="1">
      <c r="A8" s="42" t="s">
        <v>5</v>
      </c>
      <c r="B8" s="43" t="s">
        <v>9</v>
      </c>
      <c r="C8" s="43" t="s">
        <v>17</v>
      </c>
      <c r="D8" s="41" t="s">
        <v>25</v>
      </c>
      <c r="E8" s="41" t="s">
        <v>21</v>
      </c>
      <c r="F8" s="41" t="s">
        <v>26</v>
      </c>
      <c r="G8" s="41" t="s">
        <v>30</v>
      </c>
      <c r="H8" s="41" t="s">
        <v>32</v>
      </c>
      <c r="I8" s="41" t="s">
        <v>33</v>
      </c>
      <c r="J8" s="41" t="s">
        <v>34</v>
      </c>
      <c r="K8" s="41" t="s">
        <v>36</v>
      </c>
      <c r="L8" s="21"/>
    </row>
    <row r="9" spans="1:12" s="22" customFormat="1" ht="33.950000000000003" customHeight="1">
      <c r="A9" s="26" t="s">
        <v>5</v>
      </c>
      <c r="B9" s="36" t="s">
        <v>10</v>
      </c>
      <c r="C9" s="24" t="s">
        <v>18</v>
      </c>
      <c r="D9" s="23"/>
      <c r="E9" s="23"/>
      <c r="F9" s="23">
        <v>428</v>
      </c>
      <c r="G9" s="35">
        <v>11378.5</v>
      </c>
      <c r="H9" s="35">
        <v>11456.2</v>
      </c>
      <c r="I9" s="23">
        <f>IF(COUNTA(tblExpenses[[#This Row],[시작]:[끝]])=2,(tblExpenses[[#This Row],[끝]]-tblExpenses[[#This Row],[시작]])*마일리지_요금,"")</f>
        <v>38.850000000000364</v>
      </c>
      <c r="J9" s="23"/>
      <c r="K9" s="23">
        <f>IF(COUNTA(tblExpenses[[#This Row],[날짜]:[끝]])=0,"",SUM(tblExpenses[[#This Row],[호텔]:[교통]],tblExpenses[[#This Row],[마일리지]:[기타]]))</f>
        <v>466.85000000000036</v>
      </c>
    </row>
    <row r="10" spans="1:12" s="22" customFormat="1" ht="33.950000000000003" customHeight="1">
      <c r="A10" s="26" t="s">
        <v>5</v>
      </c>
      <c r="B10" s="36" t="s">
        <v>10</v>
      </c>
      <c r="C10" s="24" t="s">
        <v>19</v>
      </c>
      <c r="D10" s="23">
        <v>445</v>
      </c>
      <c r="E10" s="23"/>
      <c r="F10" s="23">
        <v>225</v>
      </c>
      <c r="G10" s="35"/>
      <c r="H10" s="35"/>
      <c r="I10" s="23" t="str">
        <f>IF(COUNTA(tblExpenses[[#This Row],[시작]:[끝]])=2,(tblExpenses[[#This Row],[끝]]-tblExpenses[[#This Row],[시작]])*마일리지_요금,"")</f>
        <v/>
      </c>
      <c r="J10" s="23"/>
      <c r="K10" s="23">
        <f>IF(COUNTA(tblExpenses[[#This Row],[날짜]:[끝]])=0,"",SUM(tblExpenses[[#This Row],[호텔]:[교통]],tblExpenses[[#This Row],[마일리지]:[기타]]))</f>
        <v>670</v>
      </c>
    </row>
    <row r="11" spans="1:12" s="22" customFormat="1" ht="33.950000000000003" customHeight="1">
      <c r="A11" s="26" t="s">
        <v>5</v>
      </c>
      <c r="B11" s="36" t="s">
        <v>10</v>
      </c>
      <c r="C11" s="24" t="s">
        <v>20</v>
      </c>
      <c r="D11" s="23"/>
      <c r="E11" s="23"/>
      <c r="F11" s="23"/>
      <c r="G11" s="35"/>
      <c r="H11" s="35"/>
      <c r="I11" s="23" t="str">
        <f>IF(COUNTA(tblExpenses[[#This Row],[시작]:[끝]])=2,(tblExpenses[[#This Row],[끝]]-tblExpenses[[#This Row],[시작]])*마일리지_요금,"")</f>
        <v/>
      </c>
      <c r="J11" s="23">
        <v>25</v>
      </c>
      <c r="K11" s="23">
        <f>IF(COUNTA(tblExpenses[[#This Row],[날짜]:[끝]])=0,"",SUM(tblExpenses[[#This Row],[호텔]:[교통]],tblExpenses[[#This Row],[마일리지]:[기타]]))</f>
        <v>25</v>
      </c>
    </row>
    <row r="12" spans="1:12" ht="33.950000000000003" customHeight="1">
      <c r="A12" s="26" t="s">
        <v>5</v>
      </c>
      <c r="B12" s="36" t="s">
        <v>10</v>
      </c>
      <c r="C12" s="24" t="s">
        <v>21</v>
      </c>
      <c r="D12" s="23"/>
      <c r="E12" s="23">
        <v>30</v>
      </c>
      <c r="F12" s="23"/>
      <c r="G12" s="35"/>
      <c r="H12" s="35"/>
      <c r="I12" s="23" t="str">
        <f>IF(COUNTA(tblExpenses[[#This Row],[시작]:[끝]])=2,(tblExpenses[[#This Row],[끝]]-tblExpenses[[#This Row],[시작]])*마일리지_요금,"")</f>
        <v/>
      </c>
      <c r="J12" s="23"/>
      <c r="K12" s="23">
        <f>IF(COUNTA(tblExpenses[[#This Row],[날짜]:[끝]])=0,"",SUM(tblExpenses[[#This Row],[호텔]:[교통]],tblExpenses[[#This Row],[마일리지]:[기타]]))</f>
        <v>30</v>
      </c>
    </row>
    <row r="13" spans="1:12" ht="33.950000000000003" customHeight="1">
      <c r="A13" s="26" t="s">
        <v>5</v>
      </c>
      <c r="B13" s="36" t="s">
        <v>10</v>
      </c>
      <c r="C13" s="24" t="s">
        <v>22</v>
      </c>
      <c r="D13" s="23"/>
      <c r="E13" s="23">
        <v>30</v>
      </c>
      <c r="F13" s="23">
        <v>15</v>
      </c>
      <c r="G13" s="35"/>
      <c r="H13" s="35"/>
      <c r="I13" s="23" t="str">
        <f>IF(COUNTA(tblExpenses[[#This Row],[시작]:[끝]])=2,(tblExpenses[[#This Row],[끝]]-tblExpenses[[#This Row],[시작]])*마일리지_요금,"")</f>
        <v/>
      </c>
      <c r="J13" s="23"/>
      <c r="K13" s="23">
        <f>IF(COUNTA(tblExpenses[[#This Row],[날짜]:[끝]])=0,"",SUM(tblExpenses[[#This Row],[호텔]:[교통]],tblExpenses[[#This Row],[마일리지]:[기타]]))</f>
        <v>45</v>
      </c>
    </row>
    <row r="14" spans="1:12" ht="33.950000000000003" customHeight="1">
      <c r="A14" s="26" t="s">
        <v>5</v>
      </c>
      <c r="B14" s="36" t="s">
        <v>10</v>
      </c>
      <c r="C14" s="24" t="s">
        <v>21</v>
      </c>
      <c r="D14" s="23"/>
      <c r="E14" s="23">
        <v>15</v>
      </c>
      <c r="F14" s="23"/>
      <c r="G14" s="35"/>
      <c r="H14" s="35"/>
      <c r="I14" s="23" t="str">
        <f>IF(COUNTA(tblExpenses[[#This Row],[시작]:[끝]])=2,(tblExpenses[[#This Row],[끝]]-tblExpenses[[#This Row],[시작]])*마일리지_요금,"")</f>
        <v/>
      </c>
      <c r="J14" s="23"/>
      <c r="K14" s="23">
        <f>IF(COUNTA(tblExpenses[[#This Row],[날짜]:[끝]])=0,"",SUM(tblExpenses[[#This Row],[호텔]:[교통]],tblExpenses[[#This Row],[마일리지]:[기타]]))</f>
        <v>15</v>
      </c>
    </row>
    <row r="15" spans="1:12" ht="33.950000000000003" customHeight="1">
      <c r="A15" s="26" t="s">
        <v>5</v>
      </c>
      <c r="B15" s="36" t="s">
        <v>10</v>
      </c>
      <c r="C15" s="24" t="s">
        <v>23</v>
      </c>
      <c r="D15" s="23"/>
      <c r="E15" s="23"/>
      <c r="F15" s="23"/>
      <c r="G15" s="35">
        <v>11456.2</v>
      </c>
      <c r="H15" s="35">
        <v>11533.900000000001</v>
      </c>
      <c r="I15" s="23">
        <f>IF(COUNTA(tblExpenses[[#This Row],[시작]:[끝]])=2,(tblExpenses[[#This Row],[끝]]-tblExpenses[[#This Row],[시작]])*마일리지_요금,"")</f>
        <v>38.850000000000364</v>
      </c>
      <c r="J15" s="23"/>
      <c r="K15" s="23">
        <f>IF(COUNTA(tblExpenses[[#This Row],[날짜]:[끝]])=0,"",SUM(tblExpenses[[#This Row],[호텔]:[교통]],tblExpenses[[#This Row],[마일리지]:[기타]]))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phoneticPr fontId="20" type="noConversion"/>
  <conditionalFormatting sqref="D9:F15">
    <cfRule type="expression" dxfId="5" priority="4">
      <formula>D9&lt;0</formula>
    </cfRule>
  </conditionalFormatting>
  <conditionalFormatting sqref="G9:I15">
    <cfRule type="expression" dxfId="4" priority="19">
      <formula>($H9&lt;&gt;"")*($G9&lt;&gt;"")*($H9&lt;$G9)</formula>
    </cfRule>
  </conditionalFormatting>
  <conditionalFormatting sqref="A9:A15">
    <cfRule type="expression" dxfId="3" priority="76">
      <formula>(($A9&lt;$D$4)+($A9&gt;$D$5))*($A9&lt;&gt;"")</formula>
    </cfRule>
  </conditionalFormatting>
  <conditionalFormatting sqref="D4:D5">
    <cfRule type="notContainsBlanks" dxfId="2" priority="1">
      <formula>LEN(TRIM(D4))&gt;0</formula>
    </cfRule>
  </conditionalFormatting>
  <conditionalFormatting sqref="E9:E15">
    <cfRule type="expression" dxfId="1" priority="145">
      <formula>SUMIF($A$9:$A$15,$A9,$E$9:$E$15)&gt;$H$4</formula>
    </cfRule>
  </conditionalFormatting>
  <dataValidations count="46">
    <dataValidation allowBlank="1" showInputMessage="1" showErrorMessage="1" prompt="이 워크시트에서 지출 보고서를 만듭니다. 이 셀에 제목이 있습니다. 회사 이름과 주소는 오른쪽 셀에 세부 정보는 비용 표에 입력하세요." sqref="A1:B2" xr:uid="{00000000-0002-0000-0000-000000000000}"/>
    <dataValidation allowBlank="1" showInputMessage="1" showErrorMessage="1" prompt="이 셀에 회사 이름을 입력합니다." sqref="C1:K1" xr:uid="{00000000-0002-0000-0000-000001000000}"/>
    <dataValidation allowBlank="1" showInputMessage="1" showErrorMessage="1" prompt="회사 주소를 이 셀에 기타 세부 사항을 A3~D6 셀, G3~H5 셀에 입력합니다. 비용 보고서 합계는 K2 셀에서 자동으로 계산됩니다." sqref="C2:G2" xr:uid="{00000000-0002-0000-0000-000002000000}"/>
    <dataValidation allowBlank="1" showInputMessage="1" showErrorMessage="1" prompt="오른쪽 셀에 이름을 입력합니다." sqref="A3" xr:uid="{00000000-0002-0000-0000-000003000000}"/>
    <dataValidation allowBlank="1" showInputMessage="1" showErrorMessage="1" prompt="이 셀에 이름을 입력합니다." sqref="B3" xr:uid="{00000000-0002-0000-0000-000004000000}"/>
    <dataValidation allowBlank="1" showInputMessage="1" showErrorMessage="1" prompt="오른쪽 셀에 부서를 입력합니다." sqref="A4" xr:uid="{00000000-0002-0000-0000-000005000000}"/>
    <dataValidation allowBlank="1" showInputMessage="1" showErrorMessage="1" prompt="이 셀에 부서를 입력합니다." sqref="B4" xr:uid="{00000000-0002-0000-0000-000006000000}"/>
    <dataValidation allowBlank="1" showInputMessage="1" showErrorMessage="1" prompt="오른쪽 셀에 직책을 입력합니다." sqref="A5" xr:uid="{00000000-0002-0000-0000-000007000000}"/>
    <dataValidation allowBlank="1" showInputMessage="1" showErrorMessage="1" prompt="이 셀에 직책을 입력합니다." sqref="B5" xr:uid="{00000000-0002-0000-0000-000008000000}"/>
    <dataValidation allowBlank="1" showInputMessage="1" showErrorMessage="1" prompt="오른쪽 셀에 관리자 이름을 입력합니다." sqref="A6" xr:uid="{00000000-0002-0000-0000-000009000000}"/>
    <dataValidation allowBlank="1" showInputMessage="1" showErrorMessage="1" prompt="이 셀에 관리자 이름을 입력합니다." sqref="B6" xr:uid="{00000000-0002-0000-0000-00000A000000}"/>
    <dataValidation allowBlank="1" showInputMessage="1" showErrorMessage="1" prompt="오른쪽 셀에 경비 용도를 입력합니다." sqref="C3" xr:uid="{00000000-0002-0000-0000-00000B000000}"/>
    <dataValidation allowBlank="1" showInputMessage="1" showErrorMessage="1" prompt="이 셀에 경비 용도를 입력합니다." sqref="D3:F3" xr:uid="{00000000-0002-0000-0000-00000C000000}"/>
    <dataValidation allowBlank="1" showInputMessage="1" showErrorMessage="1" prompt="오른쪽 셀에 시작 날짜를 입력합니다." sqref="C4" xr:uid="{00000000-0002-0000-0000-00000D000000}"/>
    <dataValidation allowBlank="1" showInputMessage="1" showErrorMessage="1" prompt="이 셀에 시작 날짜를 입력합니다." sqref="D4:F4" xr:uid="{00000000-0002-0000-0000-00000E000000}"/>
    <dataValidation allowBlank="1" showInputMessage="1" showErrorMessage="1" prompt="오른쪽 셀에 종료 날짜를 입력합니다." sqref="C5" xr:uid="{00000000-0002-0000-0000-00000F000000}"/>
    <dataValidation allowBlank="1" showInputMessage="1" showErrorMessage="1" prompt="이 셀에 종료 날짜를 입력합니다." sqref="D5:F5" xr:uid="{00000000-0002-0000-0000-000010000000}"/>
    <dataValidation allowBlank="1" showInputMessage="1" showErrorMessage="1" prompt="오른쪽 셀에 승인자 이름을 입력합니다." sqref="C6" xr:uid="{00000000-0002-0000-0000-000011000000}"/>
    <dataValidation allowBlank="1" showInputMessage="1" showErrorMessage="1" prompt="이 셀에 승인자 이름을 입력합니다." sqref="D6:F6" xr:uid="{00000000-0002-0000-0000-000012000000}"/>
    <dataValidation allowBlank="1" showInputMessage="1" showErrorMessage="1" prompt="오른쪽 셀에 마일리지 요금을 입력합니다." sqref="G3" xr:uid="{00000000-0002-0000-0000-000013000000}"/>
    <dataValidation allowBlank="1" showInputMessage="1" showErrorMessage="1" prompt="이 셀에 마일리지 요금을 입력합니다." sqref="H3:I3" xr:uid="{00000000-0002-0000-0000-000014000000}"/>
    <dataValidation allowBlank="1" showInputMessage="1" showErrorMessage="1" prompt="오른쪽 셀에 식사 요금을 입력합니다." sqref="G4" xr:uid="{00000000-0002-0000-0000-000015000000}"/>
    <dataValidation allowBlank="1" showInputMessage="1" showErrorMessage="1" prompt="이 셀에 식사 요금을 입력합니다." sqref="H4:I4" xr:uid="{00000000-0002-0000-0000-000016000000}"/>
    <dataValidation allowBlank="1" showInputMessage="1" showErrorMessage="1" prompt="오른쪽 셀에 호텔 요금을 입력합니다." sqref="G5" xr:uid="{00000000-0002-0000-0000-000017000000}"/>
    <dataValidation allowBlank="1" showInputMessage="1" showErrorMessage="1" prompt="셀에 호텔 요금을 입력합니다." sqref="H5:I5" xr:uid="{00000000-0002-0000-0000-000018000000}"/>
    <dataValidation allowBlank="1" showInputMessage="1" showErrorMessage="1" prompt="오른쪽 셀에 비용 보고서 합계가 자동으로 계산됩니다." sqref="H2:J2" xr:uid="{00000000-0002-0000-0000-000019000000}"/>
    <dataValidation allowBlank="1" showInputMessage="1" showErrorMessage="1" prompt="비용 보고서 합계는 이 셀에서, 총 호텔, 교통 또는 마일리지, 식사 및 기타 경비는 J3~K6 셀에서 자동으로 계산됩니다." sqref="K2" xr:uid="{00000000-0002-0000-0000-00001A000000}"/>
    <dataValidation allowBlank="1" showInputMessage="1" showErrorMessage="1" prompt="아래 셀에서 호텔 경비가 자동으로 계산됩니다." sqref="J3" xr:uid="{00000000-0002-0000-0000-00001B000000}"/>
    <dataValidation allowBlank="1" showInputMessage="1" showErrorMessage="1" prompt="이 셀에서 호텔 경비가 자동으로 계산됩니다." sqref="J4" xr:uid="{00000000-0002-0000-0000-00001C000000}"/>
    <dataValidation allowBlank="1" showInputMessage="1" showErrorMessage="1" prompt="아래 셀에서 교통 또는 마일리지가 자동으로 계산됩니다." sqref="K3" xr:uid="{00000000-0002-0000-0000-00001D000000}"/>
    <dataValidation allowBlank="1" showInputMessage="1" showErrorMessage="1" prompt="이 셀에서 교통 또는 마일리지가 자동으로 계산됩니다." sqref="K4" xr:uid="{00000000-0002-0000-0000-00001E000000}"/>
    <dataValidation allowBlank="1" showInputMessage="1" showErrorMessage="1" prompt="아래 셀에서 식사 경비가 자동으로 계산됩니다." sqref="J5" xr:uid="{00000000-0002-0000-0000-00001F000000}"/>
    <dataValidation allowBlank="1" showInputMessage="1" showErrorMessage="1" prompt="이 셀에서 식사 경비가 자동으로 계산됩니다." sqref="J6" xr:uid="{00000000-0002-0000-0000-000020000000}"/>
    <dataValidation allowBlank="1" showInputMessage="1" showErrorMessage="1" prompt="아래 셀에서 기타 경비가 자동으로 계산됩니다." sqref="K5" xr:uid="{00000000-0002-0000-0000-000021000000}"/>
    <dataValidation allowBlank="1" showInputMessage="1" showErrorMessage="1" prompt="기타 경비는 이 셀에 자동으로 계산됩니다. A8 셀부터 시작하는 표에 세부 정보를 입력하세요." sqref="K6" xr:uid="{00000000-0002-0000-0000-000022000000}"/>
    <dataValidation allowBlank="1" showInputMessage="1" showErrorMessage="1" prompt="이 머리글 아래의 열에 날짜를 입력합니다." sqref="A8" xr:uid="{00000000-0002-0000-0000-000023000000}"/>
    <dataValidation allowBlank="1" showInputMessage="1" showErrorMessage="1" prompt="이 머리글 아래의 열에 계정 이름을 입력합니다." sqref="B8" xr:uid="{00000000-0002-0000-0000-000024000000}"/>
    <dataValidation allowBlank="1" showInputMessage="1" showErrorMessage="1" prompt="이 머리글 아래의 열에 설명을 입력합니다." sqref="C8" xr:uid="{00000000-0002-0000-0000-000025000000}"/>
    <dataValidation allowBlank="1" showInputMessage="1" showErrorMessage="1" prompt="이 머리글 아래의 열에 호텔 경비를 입력합니다." sqref="D8" xr:uid="{00000000-0002-0000-0000-000026000000}"/>
    <dataValidation allowBlank="1" showInputMessage="1" showErrorMessage="1" prompt="이 머리글 아래의 열에 식사 경비를 입력합니다." sqref="E8" xr:uid="{00000000-0002-0000-0000-000027000000}"/>
    <dataValidation allowBlank="1" showInputMessage="1" showErrorMessage="1" prompt="이 머리글 아래의 열에 교통 경비를 입력합니다." sqref="F8" xr:uid="{00000000-0002-0000-0000-000028000000}"/>
    <dataValidation allowBlank="1" showInputMessage="1" showErrorMessage="1" prompt="이 머리글 아래의 열에 시작 마일을 입력합니다." sqref="G8" xr:uid="{00000000-0002-0000-0000-000029000000}"/>
    <dataValidation allowBlank="1" showInputMessage="1" showErrorMessage="1" prompt="이 머리글 아래의 열에 종료 마일을 입력합니다." sqref="H8" xr:uid="{00000000-0002-0000-0000-00002A000000}"/>
    <dataValidation allowBlank="1" showInputMessage="1" showErrorMessage="1" prompt="이 머리글 아래의 열에 마일리지 비용이 자동으로 계산됩니다." sqref="I8" xr:uid="{00000000-0002-0000-0000-00002B000000}"/>
    <dataValidation allowBlank="1" showInputMessage="1" showErrorMessage="1" prompt="이 머리글 아래의 열에 기타 경비를 입력합니다." sqref="J8" xr:uid="{00000000-0002-0000-0000-00002C000000}"/>
    <dataValidation allowBlank="1" showInputMessage="1" showErrorMessage="1" prompt="이 머리글 아래의 열에서 총 경비가 자동으로 계산됩니다.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4</vt:i4>
      </vt:variant>
    </vt:vector>
  </HeadingPairs>
  <TitlesOfParts>
    <vt:vector size="5" baseType="lpstr">
      <vt:lpstr>경비 보고서</vt:lpstr>
      <vt:lpstr>BeginDate</vt:lpstr>
      <vt:lpstr>'경비 보고서'!Print_Titles</vt:lpstr>
      <vt:lpstr>마일리지_요금</vt:lpstr>
      <vt:lpstr>종료_날짜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2019-05-20T06:13:21Z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