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57.xml" ContentType="application/vnd.openxmlformats-officedocument.spreadsheetml.table+xml"/>
  <Override PartName="/xl/tables/table108.xml" ContentType="application/vnd.openxmlformats-officedocument.spreadsheetml.table+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410"/>
  <workbookPr autoCompressPictures="0"/>
  <mc:AlternateContent xmlns:mc="http://schemas.openxmlformats.org/markup-compatibility/2006">
    <mc:Choice Requires="x15">
      <x15ac:absPath xmlns:x15ac="http://schemas.microsoft.com/office/spreadsheetml/2010/11/ac" url="C:\Users\admin\Desktop\新しいフォルダー\"/>
    </mc:Choice>
  </mc:AlternateContent>
  <xr:revisionPtr revIDLastSave="0" documentId="13_ncr:1_{63C0EA59-0704-4F17-8AF9-9421130958A1}" xr6:coauthVersionLast="47" xr6:coauthVersionMax="47" xr10:uidLastSave="{00000000-0000-0000-0000-000000000000}"/>
  <bookViews>
    <workbookView xWindow="-120" yWindow="-120" windowWidth="29040" windowHeight="17640" xr2:uid="{00000000-000D-0000-FFFF-FFFF00000000}"/>
  </bookViews>
  <sheets>
    <sheet name="月間個人予算"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1" l="1"/>
  <c r="H20" i="1"/>
  <c r="J5" i="1"/>
  <c r="J4" i="1"/>
  <c r="J3" i="1"/>
  <c r="J19" i="1"/>
  <c r="J18" i="1"/>
  <c r="J17" i="1"/>
  <c r="J16" i="1"/>
  <c r="J15" i="1"/>
  <c r="J14" i="1"/>
  <c r="J13" i="1"/>
  <c r="J12" i="1"/>
  <c r="J11" i="1"/>
  <c r="E14" i="1"/>
  <c r="E13" i="1"/>
  <c r="E12" i="1"/>
  <c r="E30" i="1"/>
  <c r="J28" i="1"/>
  <c r="J35" i="1"/>
  <c r="E37" i="1"/>
  <c r="J51" i="1"/>
  <c r="J52" i="1"/>
  <c r="J53" i="1"/>
  <c r="J54" i="1"/>
  <c r="J45" i="1"/>
  <c r="J46" i="1"/>
  <c r="J47" i="1"/>
  <c r="J39" i="1"/>
  <c r="J40" i="1"/>
  <c r="J41" i="1"/>
  <c r="J32" i="1"/>
  <c r="J33" i="1"/>
  <c r="J34" i="1"/>
  <c r="J23" i="1"/>
  <c r="J24" i="1"/>
  <c r="J25" i="1"/>
  <c r="J26" i="1"/>
  <c r="J27" i="1"/>
  <c r="J20" i="1"/>
  <c r="E55" i="1"/>
  <c r="E56" i="1"/>
  <c r="E57" i="1"/>
  <c r="E58" i="1"/>
  <c r="E59" i="1"/>
  <c r="E60" i="1"/>
  <c r="E61" i="1"/>
  <c r="E47" i="1"/>
  <c r="E48" i="1"/>
  <c r="E49" i="1"/>
  <c r="E50" i="1"/>
  <c r="E51" i="1"/>
  <c r="E41" i="1"/>
  <c r="E42" i="1"/>
  <c r="E43" i="1"/>
  <c r="E34" i="1"/>
  <c r="E35" i="1"/>
  <c r="E36" i="1"/>
  <c r="E24" i="1"/>
  <c r="E25" i="1"/>
  <c r="E26" i="1"/>
  <c r="E27" i="1"/>
  <c r="E28" i="1"/>
  <c r="E29" i="1"/>
  <c r="E11" i="1"/>
  <c r="E15" i="1"/>
  <c r="E16" i="1"/>
  <c r="E17" i="1"/>
  <c r="E18" i="1"/>
  <c r="E19" i="1"/>
  <c r="E20" i="1"/>
  <c r="I55" i="1"/>
  <c r="H55" i="1"/>
  <c r="I48" i="1"/>
  <c r="H48" i="1"/>
  <c r="I42" i="1"/>
  <c r="H42" i="1"/>
  <c r="I36" i="1"/>
  <c r="H36" i="1"/>
  <c r="I29" i="1"/>
  <c r="H29" i="1"/>
  <c r="D62" i="1"/>
  <c r="C62" i="1"/>
  <c r="D52" i="1"/>
  <c r="C52" i="1"/>
  <c r="D44" i="1"/>
  <c r="C44" i="1"/>
  <c r="D38" i="1"/>
  <c r="C38" i="1"/>
  <c r="D31" i="1"/>
  <c r="C31" i="1"/>
  <c r="D21" i="1"/>
  <c r="C21" i="1"/>
  <c r="E5" i="1"/>
  <c r="J6" i="1" s="1"/>
  <c r="E8" i="1"/>
  <c r="J7" i="1" s="1"/>
  <c r="E62" i="1" l="1"/>
  <c r="E21" i="1"/>
  <c r="J55" i="1"/>
  <c r="J48" i="1"/>
  <c r="J42" i="1"/>
  <c r="J36" i="1"/>
  <c r="J29" i="1"/>
  <c r="E52" i="1"/>
  <c r="E44" i="1"/>
  <c r="E38" i="1"/>
  <c r="E31" i="1"/>
  <c r="J8" i="1" l="1"/>
</calcChain>
</file>

<file path=xl/sharedStrings.xml><?xml version="1.0" encoding="utf-8"?>
<sst xmlns="http://schemas.openxmlformats.org/spreadsheetml/2006/main" count="144" uniqueCount="78">
  <si>
    <t>月間個人予算</t>
  </si>
  <si>
    <t>見積月収</t>
  </si>
  <si>
    <t>実月収</t>
  </si>
  <si>
    <t>住居費</t>
  </si>
  <si>
    <t>住宅ローン/家賃</t>
  </si>
  <si>
    <t>電話番号</t>
  </si>
  <si>
    <t>電気</t>
  </si>
  <si>
    <t>ガス</t>
  </si>
  <si>
    <t>水道代</t>
  </si>
  <si>
    <t>受信料</t>
  </si>
  <si>
    <t>廃棄物除去</t>
  </si>
  <si>
    <t>保守/修繕費</t>
  </si>
  <si>
    <t>備品</t>
  </si>
  <si>
    <t>その他</t>
  </si>
  <si>
    <t>交通費</t>
  </si>
  <si>
    <t>車両費</t>
  </si>
  <si>
    <t>バス/タクシー代</t>
  </si>
  <si>
    <t>保険料</t>
  </si>
  <si>
    <t>免許</t>
  </si>
  <si>
    <t>燃料費</t>
  </si>
  <si>
    <t>整備代</t>
  </si>
  <si>
    <t>自宅</t>
  </si>
  <si>
    <t>医療保険</t>
  </si>
  <si>
    <t>生命保険</t>
  </si>
  <si>
    <t>食費</t>
  </si>
  <si>
    <t>食料品</t>
  </si>
  <si>
    <t>外食</t>
  </si>
  <si>
    <t>ペット費用</t>
  </si>
  <si>
    <t>医療</t>
  </si>
  <si>
    <t>グルーミング代</t>
  </si>
  <si>
    <t>おもちゃ</t>
  </si>
  <si>
    <t>日常生活関連費</t>
  </si>
  <si>
    <t>整髪/爪</t>
  </si>
  <si>
    <t>衣料品</t>
  </si>
  <si>
    <t>ドライ クリーニング</t>
  </si>
  <si>
    <t>スポーツ クラブ</t>
  </si>
  <si>
    <t>会費または手数料</t>
  </si>
  <si>
    <t>収入 1</t>
  </si>
  <si>
    <t>臨時収入</t>
  </si>
  <si>
    <t>月収合計</t>
  </si>
  <si>
    <t>予算</t>
  </si>
  <si>
    <t>実費</t>
  </si>
  <si>
    <t>差額</t>
  </si>
  <si>
    <t xml:space="preserve">予算合計 </t>
  </si>
  <si>
    <t xml:space="preserve">実費合計 </t>
  </si>
  <si>
    <t>支出差の合計</t>
  </si>
  <si>
    <t>見積残高</t>
  </si>
  <si>
    <t>実残高</t>
  </si>
  <si>
    <t>残高差額 (実費から予算を減算)</t>
  </si>
  <si>
    <t>ビデオ/DVD</t>
  </si>
  <si>
    <t>CD</t>
  </si>
  <si>
    <t>映画</t>
  </si>
  <si>
    <t>コンサート</t>
  </si>
  <si>
    <t>スポーツ イベント</t>
  </si>
  <si>
    <t>観劇</t>
  </si>
  <si>
    <t>ローン</t>
  </si>
  <si>
    <t>私用</t>
  </si>
  <si>
    <t>学生</t>
  </si>
  <si>
    <t>クレジット カード</t>
  </si>
  <si>
    <t>税金</t>
  </si>
  <si>
    <t>国</t>
  </si>
  <si>
    <t>都道府県</t>
  </si>
  <si>
    <t>市町村</t>
  </si>
  <si>
    <t>貯蓄または投資</t>
  </si>
  <si>
    <t>年金口座</t>
  </si>
  <si>
    <t>投資口座</t>
  </si>
  <si>
    <t>贈答および寄付</t>
  </si>
  <si>
    <t>募金/寄付 1</t>
  </si>
  <si>
    <t>募金/寄付 2</t>
  </si>
  <si>
    <t>募金/寄付 3</t>
  </si>
  <si>
    <t>法律</t>
  </si>
  <si>
    <t>弁護士</t>
  </si>
  <si>
    <t>養育費</t>
  </si>
  <si>
    <t>担保権/判決に基づく支払い</t>
  </si>
  <si>
    <t>(見積収入から経費を減算)</t>
  </si>
  <si>
    <t>(実収入から経費を減算)</t>
  </si>
  <si>
    <t>娯楽</t>
    <phoneticPr fontId="1" type="noConversion"/>
  </si>
  <si>
    <t>集計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</si>
</sst>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5" formatCode="&quot;¥&quot;#,##0;&quot;¥&quot;\-#,##0"/>
    <numFmt numFmtId="176" formatCode="&quot;¥&quot;#,##0_);[Red]\(&quot;¥&quot;#,##0\)"/>
    <numFmt numFmtId="177" formatCode="&quot;¥&quot;#,##0_);\(&quot;¥&quot;#,##0\)"/>
  </numFmts>
  <fonts count="13" x14ac:knownFonts="1">
    <font>
      <sz val="10"/>
      <color theme="1"/>
      <name val="Meiryo UI"/>
      <family val="3"/>
      <charset val="128"/>
    </font>
    <font>
      <sz val="8"/>
      <color theme="1"/>
      <name val="Arial"/>
      <family val="2"/>
    </font>
    <font>
      <sz val="10"/>
      <color theme="1"/>
      <name val="Meiryo UI"/>
      <family val="3"/>
      <charset val="128"/>
    </font>
    <font>
      <sz val="10"/>
      <color indexed="63"/>
      <name val="Meiryo UI"/>
      <family val="3"/>
      <charset val="128"/>
    </font>
    <font>
      <b/>
      <sz val="10"/>
      <color theme="4"/>
      <name val="Meiryo UI"/>
      <family val="3"/>
      <charset val="128"/>
    </font>
    <font>
      <sz val="10"/>
      <color theme="3"/>
      <name val="Meiryo UI"/>
      <family val="3"/>
      <charset val="128"/>
    </font>
    <font>
      <b/>
      <sz val="10"/>
      <color indexed="63"/>
      <name val="Meiryo UI"/>
      <family val="3"/>
      <charset val="128"/>
    </font>
    <font>
      <b/>
      <sz val="10"/>
      <color theme="3"/>
      <name val="Meiryo UI"/>
      <family val="3"/>
      <charset val="128"/>
    </font>
    <font>
      <b/>
      <sz val="10"/>
      <color theme="1"/>
      <name val="Meiryo UI"/>
      <family val="3"/>
      <charset val="128"/>
    </font>
    <font>
      <sz val="10"/>
      <color theme="4"/>
      <name val="Meiryo UI"/>
      <family val="3"/>
      <charset val="128"/>
    </font>
    <font>
      <b/>
      <sz val="10"/>
      <name val="Meiryo UI"/>
      <family val="3"/>
      <charset val="128"/>
    </font>
    <font>
      <sz val="10"/>
      <name val="Meiryo UI"/>
      <family val="3"/>
      <charset val="128"/>
    </font>
    <font>
      <b/>
      <sz val="30"/>
      <color theme="3"/>
      <name val="Meiryo UI"/>
      <family val="3"/>
      <charset val="128"/>
    </font>
  </fonts>
  <fills count="9">
    <fill>
      <patternFill patternType="none"/>
    </fill>
    <fill>
      <patternFill patternType="gray125"/>
    </fill>
    <fill>
      <patternFill patternType="solid">
        <fgColor indexed="9"/>
        <bgColor auto="1"/>
      </patternFill>
    </fill>
    <fill>
      <patternFill patternType="solid">
        <fgColor theme="4" tint="0.79998168889431442"/>
        <bgColor indexed="64"/>
      </patternFill>
    </fill>
    <fill>
      <patternFill patternType="solid">
        <fgColor theme="4"/>
        <bgColor indexed="64"/>
      </patternFill>
    </fill>
    <fill>
      <patternFill patternType="solid">
        <fgColor theme="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s>
  <borders count="72">
    <border>
      <left/>
      <right/>
      <top/>
      <bottom/>
      <diagonal/>
    </border>
    <border>
      <left/>
      <right/>
      <top/>
      <bottom style="thin">
        <color theme="0"/>
      </bottom>
      <diagonal/>
    </border>
    <border>
      <left/>
      <right/>
      <top style="thin">
        <color theme="0"/>
      </top>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3"/>
      </bottom>
      <diagonal/>
    </border>
    <border>
      <left/>
      <right/>
      <top style="thin">
        <color theme="0"/>
      </top>
      <bottom style="thin">
        <color theme="3"/>
      </bottom>
      <diagonal/>
    </border>
    <border>
      <left/>
      <right/>
      <top/>
      <bottom style="medium">
        <color theme="3"/>
      </bottom>
      <diagonal/>
    </border>
    <border>
      <left style="thin">
        <color theme="3"/>
      </left>
      <right/>
      <top style="thin">
        <color theme="3"/>
      </top>
      <bottom style="medium">
        <color theme="3"/>
      </bottom>
      <diagonal/>
    </border>
    <border>
      <left/>
      <right style="thin">
        <color theme="3"/>
      </right>
      <top style="thin">
        <color theme="0"/>
      </top>
      <bottom style="thin">
        <color theme="3"/>
      </bottom>
      <diagonal/>
    </border>
    <border>
      <left/>
      <right style="thin">
        <color theme="3"/>
      </right>
      <top style="medium">
        <color theme="3"/>
      </top>
      <bottom style="medium">
        <color theme="3"/>
      </bottom>
      <diagonal/>
    </border>
    <border>
      <left/>
      <right/>
      <top style="medium">
        <color theme="3"/>
      </top>
      <bottom/>
      <diagonal/>
    </border>
    <border>
      <left style="thin">
        <color theme="3"/>
      </left>
      <right/>
      <top style="medium">
        <color theme="3"/>
      </top>
      <bottom/>
      <diagonal/>
    </border>
    <border>
      <left/>
      <right/>
      <top style="medium">
        <color theme="0"/>
      </top>
      <bottom/>
      <diagonal/>
    </border>
    <border>
      <left/>
      <right/>
      <top/>
      <bottom style="medium">
        <color theme="0"/>
      </bottom>
      <diagonal/>
    </border>
    <border>
      <left style="medium">
        <color theme="4" tint="0.79998168889431442"/>
      </left>
      <right style="medium">
        <color theme="4" tint="0.79998168889431442"/>
      </right>
      <top style="medium">
        <color theme="4" tint="0.79998168889431442"/>
      </top>
      <bottom style="medium">
        <color theme="4" tint="0.79998168889431442"/>
      </bottom>
      <diagonal/>
    </border>
    <border>
      <left/>
      <right style="medium">
        <color theme="4" tint="0.79998168889431442"/>
      </right>
      <top style="medium">
        <color theme="4" tint="0.79998168889431442"/>
      </top>
      <bottom style="medium">
        <color theme="4" tint="0.79998168889431442"/>
      </bottom>
      <diagonal/>
    </border>
    <border>
      <left/>
      <right style="medium">
        <color theme="4" tint="0.79998168889431442"/>
      </right>
      <top/>
      <bottom/>
      <diagonal/>
    </border>
    <border>
      <left style="medium">
        <color theme="4" tint="0.79998168889431442"/>
      </left>
      <right/>
      <top style="medium">
        <color theme="4" tint="0.79998168889431442"/>
      </top>
      <bottom/>
      <diagonal/>
    </border>
    <border>
      <left/>
      <right style="medium">
        <color theme="4" tint="0.79998168889431442"/>
      </right>
      <top/>
      <bottom style="medium">
        <color theme="4" tint="0.79998168889431442"/>
      </bottom>
      <diagonal/>
    </border>
    <border>
      <left/>
      <right style="medium">
        <color theme="4" tint="0.79998168889431442"/>
      </right>
      <top style="medium">
        <color theme="4" tint="0.79998168889431442"/>
      </top>
      <bottom/>
      <diagonal/>
    </border>
    <border>
      <left style="medium">
        <color theme="4" tint="0.79998168889431442"/>
      </left>
      <right style="medium">
        <color theme="4" tint="0.79998168889431442"/>
      </right>
      <top/>
      <bottom style="medium">
        <color theme="4" tint="0.79998168889431442"/>
      </bottom>
      <diagonal/>
    </border>
    <border>
      <left style="medium">
        <color theme="4" tint="0.79998168889431442"/>
      </left>
      <right style="medium">
        <color theme="4" tint="0.79998168889431442"/>
      </right>
      <top/>
      <bottom/>
      <diagonal/>
    </border>
    <border>
      <left style="medium">
        <color theme="4" tint="0.79998168889431442"/>
      </left>
      <right style="medium">
        <color theme="4" tint="0.79998168889431442"/>
      </right>
      <top style="medium">
        <color theme="4" tint="0.79998168889431442"/>
      </top>
      <bottom/>
      <diagonal/>
    </border>
    <border>
      <left style="medium">
        <color theme="3"/>
      </left>
      <right style="medium">
        <color theme="4" tint="0.79998168889431442"/>
      </right>
      <top style="medium">
        <color theme="3"/>
      </top>
      <bottom style="medium">
        <color theme="3"/>
      </bottom>
      <diagonal/>
    </border>
    <border>
      <left style="medium">
        <color theme="4" tint="0.79998168889431442"/>
      </left>
      <right style="medium">
        <color theme="3"/>
      </right>
      <top style="medium">
        <color theme="3"/>
      </top>
      <bottom style="medium">
        <color theme="3"/>
      </bottom>
      <diagonal/>
    </border>
    <border>
      <left style="medium">
        <color theme="4" tint="0.79998168889431442"/>
      </left>
      <right/>
      <top style="medium">
        <color theme="3"/>
      </top>
      <bottom style="medium">
        <color theme="3"/>
      </bottom>
      <diagonal/>
    </border>
    <border>
      <left/>
      <right style="medium">
        <color theme="4" tint="0.79998168889431442"/>
      </right>
      <top style="medium">
        <color theme="3"/>
      </top>
      <bottom style="medium">
        <color theme="3"/>
      </bottom>
      <diagonal/>
    </border>
    <border>
      <left style="medium">
        <color theme="3"/>
      </left>
      <right/>
      <top/>
      <bottom/>
      <diagonal/>
    </border>
    <border>
      <left/>
      <right/>
      <top style="medium">
        <color theme="6" tint="0.79998168889431442"/>
      </top>
      <bottom style="medium">
        <color theme="6" tint="0.79998168889431442"/>
      </bottom>
      <diagonal/>
    </border>
    <border>
      <left/>
      <right style="medium">
        <color theme="6" tint="0.79998168889431442"/>
      </right>
      <top style="medium">
        <color theme="3"/>
      </top>
      <bottom style="medium">
        <color theme="3"/>
      </bottom>
      <diagonal/>
    </border>
    <border>
      <left style="medium">
        <color theme="4" tint="0.79998168889431442"/>
      </left>
      <right style="medium">
        <color theme="6" tint="0.79998168889431442"/>
      </right>
      <top style="medium">
        <color theme="3"/>
      </top>
      <bottom/>
      <diagonal/>
    </border>
    <border>
      <left/>
      <right style="medium">
        <color theme="6" tint="0.79998168889431442"/>
      </right>
      <top style="medium">
        <color theme="6" tint="0.79998168889431442"/>
      </top>
      <bottom style="medium">
        <color theme="6" tint="0.79998168889431442"/>
      </bottom>
      <diagonal/>
    </border>
    <border>
      <left style="medium">
        <color theme="6" tint="0.79998168889431442"/>
      </left>
      <right style="medium">
        <color theme="6" tint="0.79998168889431442"/>
      </right>
      <top style="medium">
        <color theme="6" tint="0.79998168889431442"/>
      </top>
      <bottom style="medium">
        <color theme="6" tint="0.79998168889431442"/>
      </bottom>
      <diagonal/>
    </border>
    <border>
      <left style="medium">
        <color theme="6" tint="0.79998168889431442"/>
      </left>
      <right style="medium">
        <color theme="6" tint="0.79998168889431442"/>
      </right>
      <top style="medium">
        <color theme="6" tint="0.79998168889431442"/>
      </top>
      <bottom/>
      <diagonal/>
    </border>
    <border>
      <left style="medium">
        <color theme="6" tint="0.79998168889431442"/>
      </left>
      <right style="medium">
        <color theme="6" tint="0.79998168889431442"/>
      </right>
      <top/>
      <bottom style="medium">
        <color theme="4" tint="0.79998168889431442"/>
      </bottom>
      <diagonal/>
    </border>
    <border>
      <left style="medium">
        <color theme="6" tint="0.79998168889431442"/>
      </left>
      <right style="medium">
        <color theme="6" tint="0.79998168889431442"/>
      </right>
      <top/>
      <bottom style="medium">
        <color theme="6" tint="0.79998168889431442"/>
      </bottom>
      <diagonal/>
    </border>
    <border>
      <left style="medium">
        <color theme="6" tint="0.79998168889431442"/>
      </left>
      <right style="medium">
        <color theme="6" tint="0.79998168889431442"/>
      </right>
      <top style="medium">
        <color theme="4" tint="0.79998168889431442"/>
      </top>
      <bottom style="medium">
        <color theme="6" tint="0.79998168889431442"/>
      </bottom>
      <diagonal/>
    </border>
    <border>
      <left/>
      <right style="medium">
        <color theme="6" tint="0.79998168889431442"/>
      </right>
      <top/>
      <bottom style="medium">
        <color theme="3"/>
      </bottom>
      <diagonal/>
    </border>
    <border>
      <left style="medium">
        <color theme="6" tint="0.79998168889431442"/>
      </left>
      <right style="medium">
        <color theme="6" tint="0.79998168889431442"/>
      </right>
      <top style="medium">
        <color theme="4" tint="0.79998168889431442"/>
      </top>
      <bottom style="medium">
        <color theme="3"/>
      </bottom>
      <diagonal/>
    </border>
    <border>
      <left style="medium">
        <color theme="6" tint="0.79998168889431442"/>
      </left>
      <right style="medium">
        <color theme="6" tint="0.79998168889431442"/>
      </right>
      <top/>
      <bottom/>
      <diagonal/>
    </border>
    <border>
      <left style="medium">
        <color theme="6" tint="0.79998168889431442"/>
      </left>
      <right style="medium">
        <color theme="6" tint="0.79998168889431442"/>
      </right>
      <top style="medium">
        <color theme="6" tint="0.79998168889431442"/>
      </top>
      <bottom style="medium">
        <color theme="4" tint="0.79998168889431442"/>
      </bottom>
      <diagonal/>
    </border>
    <border>
      <left style="medium">
        <color theme="6" tint="0.79998168889431442"/>
      </left>
      <right/>
      <top/>
      <bottom/>
      <diagonal/>
    </border>
    <border>
      <left style="medium">
        <color theme="6" tint="0.79998168889431442"/>
      </left>
      <right style="medium">
        <color theme="6" tint="0.79998168889431442"/>
      </right>
      <top style="medium">
        <color theme="3"/>
      </top>
      <bottom style="medium">
        <color theme="3"/>
      </bottom>
      <diagonal/>
    </border>
    <border>
      <left style="medium">
        <color theme="6" tint="0.79998168889431442"/>
      </left>
      <right style="medium">
        <color theme="6" tint="0.79998168889431442"/>
      </right>
      <top style="medium">
        <color theme="3"/>
      </top>
      <bottom/>
      <diagonal/>
    </border>
    <border>
      <left style="medium">
        <color theme="6" tint="0.79998168889431442"/>
      </left>
      <right style="medium">
        <color theme="6" tint="0.79998168889431442"/>
      </right>
      <top style="medium">
        <color theme="6" tint="0.79998168889431442"/>
      </top>
      <bottom style="medium">
        <color theme="3"/>
      </bottom>
      <diagonal/>
    </border>
    <border>
      <left style="medium">
        <color theme="6" tint="0.79998168889431442"/>
      </left>
      <right style="medium">
        <color theme="6" tint="0.79998168889431442"/>
      </right>
      <top style="medium">
        <color theme="3"/>
      </top>
      <bottom style="medium">
        <color theme="6" tint="0.79998168889431442"/>
      </bottom>
      <diagonal/>
    </border>
    <border>
      <left style="medium">
        <color theme="4" tint="0.79998168889431442"/>
      </left>
      <right style="medium">
        <color theme="6" tint="0.79998168889431442"/>
      </right>
      <top/>
      <bottom style="medium">
        <color theme="3"/>
      </bottom>
      <diagonal/>
    </border>
    <border>
      <left style="medium">
        <color theme="6" tint="0.79998168889431442"/>
      </left>
      <right style="medium">
        <color theme="4" tint="0.79998168889431442"/>
      </right>
      <top style="medium">
        <color theme="3"/>
      </top>
      <bottom style="medium">
        <color theme="3"/>
      </bottom>
      <diagonal/>
    </border>
    <border>
      <left/>
      <right style="medium">
        <color theme="6" tint="0.79998168889431442"/>
      </right>
      <top/>
      <bottom/>
      <diagonal/>
    </border>
    <border>
      <left style="medium">
        <color theme="6" tint="0.79998168889431442"/>
      </left>
      <right style="medium">
        <color theme="3"/>
      </right>
      <top style="medium">
        <color theme="3"/>
      </top>
      <bottom style="medium">
        <color theme="3"/>
      </bottom>
      <diagonal/>
    </border>
    <border>
      <left style="medium">
        <color theme="6" tint="0.79998168889431442"/>
      </left>
      <right/>
      <top style="medium">
        <color theme="3"/>
      </top>
      <bottom style="medium">
        <color theme="3"/>
      </bottom>
      <diagonal/>
    </border>
    <border>
      <left style="medium">
        <color theme="4" tint="0.79998168889431442"/>
      </left>
      <right style="medium">
        <color theme="3"/>
      </right>
      <top style="medium">
        <color theme="3"/>
      </top>
      <bottom style="medium">
        <color theme="6" tint="0.79998168889431442"/>
      </bottom>
      <diagonal/>
    </border>
    <border>
      <left style="medium">
        <color theme="3"/>
      </left>
      <right/>
      <top/>
      <bottom style="medium">
        <color theme="3"/>
      </bottom>
      <diagonal/>
    </border>
    <border>
      <left style="medium">
        <color theme="3"/>
      </left>
      <right style="medium">
        <color theme="6" tint="0.79998168889431442"/>
      </right>
      <top style="medium">
        <color theme="3"/>
      </top>
      <bottom style="medium">
        <color theme="3"/>
      </bottom>
      <diagonal/>
    </border>
    <border>
      <left/>
      <right style="medium">
        <color theme="6" tint="0.79998168889431442"/>
      </right>
      <top style="medium">
        <color theme="3"/>
      </top>
      <bottom/>
      <diagonal/>
    </border>
    <border>
      <left/>
      <right/>
      <top style="medium">
        <color theme="6" tint="0.79998168889431442"/>
      </top>
      <bottom/>
      <diagonal/>
    </border>
    <border>
      <left/>
      <right style="medium">
        <color theme="6" tint="0.79998168889431442"/>
      </right>
      <top style="medium">
        <color theme="6" tint="0.79998168889431442"/>
      </top>
      <bottom style="medium">
        <color theme="3"/>
      </bottom>
      <diagonal/>
    </border>
    <border>
      <left/>
      <right/>
      <top style="medium">
        <color theme="6" tint="0.79998168889431442"/>
      </top>
      <bottom style="medium">
        <color theme="3"/>
      </bottom>
      <diagonal/>
    </border>
    <border>
      <left/>
      <right/>
      <top style="thin">
        <color theme="3"/>
      </top>
      <bottom style="medium">
        <color theme="3"/>
      </bottom>
      <diagonal/>
    </border>
    <border>
      <left/>
      <right style="thin">
        <color theme="3"/>
      </right>
      <top style="thin">
        <color theme="3"/>
      </top>
      <bottom style="medium">
        <color theme="3"/>
      </bottom>
      <diagonal/>
    </border>
    <border>
      <left/>
      <right/>
      <top style="medium">
        <color theme="3"/>
      </top>
      <bottom style="thin">
        <color theme="3"/>
      </bottom>
      <diagonal/>
    </border>
    <border>
      <left/>
      <right style="thin">
        <color theme="3"/>
      </right>
      <top style="medium">
        <color theme="3"/>
      </top>
      <bottom style="thin">
        <color theme="3"/>
      </bottom>
      <diagonal/>
    </border>
    <border>
      <left/>
      <right/>
      <top style="thin">
        <color theme="2"/>
      </top>
      <bottom/>
      <diagonal/>
    </border>
    <border>
      <left style="thin">
        <color theme="3"/>
      </left>
      <right/>
      <top style="medium">
        <color theme="3"/>
      </top>
      <bottom style="medium">
        <color theme="3"/>
      </bottom>
      <diagonal/>
    </border>
    <border>
      <left style="thin">
        <color theme="3"/>
      </left>
      <right style="thin">
        <color theme="0"/>
      </right>
      <top style="medium">
        <color theme="3"/>
      </top>
      <bottom style="medium">
        <color theme="3"/>
      </bottom>
      <diagonal/>
    </border>
    <border>
      <left style="thin">
        <color theme="3"/>
      </left>
      <right style="thin">
        <color theme="0"/>
      </right>
      <top/>
      <bottom style="medium">
        <color theme="3"/>
      </bottom>
      <diagonal/>
    </border>
    <border>
      <left style="thin">
        <color theme="0"/>
      </left>
      <right/>
      <top/>
      <bottom/>
      <diagonal/>
    </border>
    <border>
      <left/>
      <right style="thin">
        <color theme="3"/>
      </right>
      <top/>
      <bottom/>
      <diagonal/>
    </border>
    <border>
      <left style="thin">
        <color theme="3"/>
      </left>
      <right style="thin">
        <color theme="0"/>
      </right>
      <top/>
      <bottom style="thin">
        <color theme="3"/>
      </bottom>
      <diagonal/>
    </border>
    <border>
      <left style="thin">
        <color theme="0"/>
      </left>
      <right/>
      <top style="thin">
        <color theme="2"/>
      </top>
      <bottom/>
      <diagonal/>
    </border>
    <border>
      <left style="thin">
        <color theme="3"/>
      </left>
      <right/>
      <top style="medium">
        <color theme="3"/>
      </top>
      <bottom style="thin">
        <color theme="3"/>
      </bottom>
      <diagonal/>
    </border>
  </borders>
  <cellStyleXfs count="2">
    <xf numFmtId="0" fontId="0" fillId="0" borderId="0"/>
    <xf numFmtId="177" fontId="2" fillId="0" borderId="0" applyFill="0" applyBorder="0" applyProtection="0">
      <alignment horizontal="left" vertical="center" indent="1"/>
    </xf>
  </cellStyleXfs>
  <cellXfs count="188">
    <xf numFmtId="0" fontId="0" fillId="0" borderId="0" xfId="0"/>
    <xf numFmtId="0" fontId="3" fillId="0" borderId="0" xfId="0" applyFont="1" applyAlignment="1">
      <alignment horizontal="left"/>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5" borderId="2" xfId="0" applyFont="1" applyFill="1" applyBorder="1" applyAlignment="1">
      <alignment horizontal="left" vertical="center" indent="1" shrinkToFit="1"/>
    </xf>
    <xf numFmtId="0" fontId="6" fillId="0" borderId="0" xfId="0" applyFont="1" applyAlignment="1">
      <alignment horizontal="left" vertical="center" wrapText="1" indent="1"/>
    </xf>
    <xf numFmtId="177" fontId="3" fillId="6" borderId="69" xfId="1" applyFont="1" applyFill="1" applyBorder="1">
      <alignment horizontal="left" vertical="center" indent="1"/>
    </xf>
    <xf numFmtId="0" fontId="4" fillId="5" borderId="63" xfId="0" applyFont="1" applyFill="1" applyBorder="1" applyAlignment="1">
      <alignment horizontal="left" vertical="center" indent="1" shrinkToFit="1"/>
    </xf>
    <xf numFmtId="177" fontId="3" fillId="7" borderId="66" xfId="1" applyFont="1" applyFill="1" applyBorder="1">
      <alignment horizontal="left" vertical="center" indent="1"/>
    </xf>
    <xf numFmtId="177" fontId="6" fillId="8" borderId="65" xfId="1" applyFont="1" applyFill="1" applyBorder="1">
      <alignment horizontal="left" vertical="center" indent="1"/>
    </xf>
    <xf numFmtId="0" fontId="4" fillId="5" borderId="67" xfId="0" applyFont="1" applyFill="1" applyBorder="1" applyAlignment="1">
      <alignment horizontal="left" vertical="center" indent="1" shrinkToFit="1"/>
    </xf>
    <xf numFmtId="177" fontId="0" fillId="6" borderId="71" xfId="1" applyFont="1" applyFill="1" applyBorder="1">
      <alignment horizontal="left" vertical="center" indent="1"/>
    </xf>
    <xf numFmtId="0" fontId="4" fillId="5" borderId="70" xfId="0" applyFont="1" applyFill="1" applyBorder="1" applyAlignment="1">
      <alignment horizontal="left" vertical="center" indent="1" shrinkToFit="1"/>
    </xf>
    <xf numFmtId="177" fontId="0" fillId="7" borderId="0" xfId="1" applyFont="1" applyFill="1">
      <alignment horizontal="left" vertical="center" indent="1"/>
    </xf>
    <xf numFmtId="177" fontId="8" fillId="8" borderId="64" xfId="1" applyFont="1" applyFill="1" applyBorder="1">
      <alignment horizontal="left" vertical="center" indent="1"/>
    </xf>
    <xf numFmtId="0" fontId="6" fillId="2" borderId="0" xfId="0" applyFont="1" applyFill="1" applyAlignment="1">
      <alignment vertical="center" wrapText="1"/>
    </xf>
    <xf numFmtId="0" fontId="6" fillId="2" borderId="11" xfId="0" applyFont="1" applyFill="1" applyBorder="1" applyAlignment="1">
      <alignment vertical="center" wrapText="1"/>
    </xf>
    <xf numFmtId="0" fontId="9" fillId="5" borderId="24" xfId="0" applyFont="1" applyFill="1" applyBorder="1" applyAlignment="1">
      <alignment horizontal="left" vertical="center" indent="1"/>
    </xf>
    <xf numFmtId="0" fontId="9" fillId="5" borderId="26" xfId="0" applyFont="1" applyFill="1" applyBorder="1" applyAlignment="1">
      <alignment horizontal="center" vertical="center"/>
    </xf>
    <xf numFmtId="0" fontId="9" fillId="5" borderId="25" xfId="0" applyFont="1" applyFill="1" applyBorder="1" applyAlignment="1">
      <alignment horizontal="center" vertical="center"/>
    </xf>
    <xf numFmtId="0" fontId="10" fillId="0" borderId="28" xfId="0" applyFont="1" applyBorder="1" applyAlignment="1">
      <alignment horizontal="left" vertical="center" wrapText="1"/>
    </xf>
    <xf numFmtId="0" fontId="5" fillId="0" borderId="0" xfId="0" applyFont="1" applyAlignment="1">
      <alignment horizontal="left" vertical="center" inden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Alignment="1">
      <alignment horizontal="center" vertical="center"/>
    </xf>
    <xf numFmtId="0" fontId="5" fillId="0" borderId="40" xfId="0" applyFont="1" applyBorder="1" applyAlignment="1">
      <alignment horizontal="left" vertical="center" indent="1" shrinkToFit="1"/>
    </xf>
    <xf numFmtId="0" fontId="11" fillId="0" borderId="17" xfId="0" applyFont="1" applyBorder="1" applyAlignment="1">
      <alignment horizontal="left" vertical="center"/>
    </xf>
    <xf numFmtId="0" fontId="5" fillId="0" borderId="21" xfId="0" applyFont="1" applyBorder="1" applyAlignment="1">
      <alignment horizontal="left" vertical="center" indent="1" shrinkToFit="1"/>
    </xf>
    <xf numFmtId="0" fontId="5" fillId="7" borderId="33" xfId="0" applyFont="1" applyFill="1" applyBorder="1" applyAlignment="1">
      <alignment horizontal="left" vertical="center" indent="1" shrinkToFit="1"/>
    </xf>
    <xf numFmtId="0" fontId="11" fillId="0" borderId="0" xfId="0" applyFont="1" applyAlignment="1">
      <alignment horizontal="left" vertical="center"/>
    </xf>
    <xf numFmtId="0" fontId="5" fillId="3" borderId="22" xfId="0" applyFont="1" applyFill="1" applyBorder="1" applyAlignment="1">
      <alignment horizontal="left" vertical="center" indent="1" shrinkToFit="1"/>
    </xf>
    <xf numFmtId="0" fontId="5" fillId="0" borderId="23" xfId="0" applyFont="1" applyBorder="1" applyAlignment="1">
      <alignment horizontal="left" vertical="center" indent="1" shrinkToFit="1"/>
    </xf>
    <xf numFmtId="0" fontId="5" fillId="3" borderId="15" xfId="0" applyFont="1" applyFill="1" applyBorder="1" applyAlignment="1">
      <alignment horizontal="left" vertical="center" indent="1" shrinkToFit="1"/>
    </xf>
    <xf numFmtId="0" fontId="5" fillId="0" borderId="22" xfId="0" applyFont="1" applyBorder="1" applyAlignment="1">
      <alignment horizontal="left" vertical="center" indent="1" shrinkToFit="1"/>
    </xf>
    <xf numFmtId="0" fontId="5" fillId="0" borderId="35" xfId="0" applyFont="1" applyBorder="1" applyAlignment="1">
      <alignment horizontal="left" vertical="center" indent="1" shrinkToFit="1"/>
    </xf>
    <xf numFmtId="0" fontId="5" fillId="7" borderId="39" xfId="0" applyFont="1" applyFill="1" applyBorder="1" applyAlignment="1">
      <alignment horizontal="left" vertical="center" indent="1" shrinkToFit="1"/>
    </xf>
    <xf numFmtId="0" fontId="5" fillId="4" borderId="17" xfId="0" applyFont="1" applyFill="1" applyBorder="1" applyAlignment="1">
      <alignment horizontal="left" vertical="center" indent="1"/>
    </xf>
    <xf numFmtId="0" fontId="9" fillId="5" borderId="53" xfId="0" applyFont="1" applyFill="1" applyBorder="1" applyAlignment="1">
      <alignment horizontal="left" vertical="center" indent="1"/>
    </xf>
    <xf numFmtId="0" fontId="9" fillId="5" borderId="3" xfId="0" applyFont="1" applyFill="1" applyBorder="1" applyAlignment="1">
      <alignment horizontal="left" vertical="center" indent="1"/>
    </xf>
    <xf numFmtId="0" fontId="9" fillId="5" borderId="51" xfId="0" applyFont="1" applyFill="1" applyBorder="1" applyAlignment="1">
      <alignment horizontal="center" vertical="center"/>
    </xf>
    <xf numFmtId="0" fontId="9" fillId="5" borderId="50" xfId="0" applyFont="1" applyFill="1" applyBorder="1" applyAlignment="1">
      <alignment horizontal="center" vertical="center"/>
    </xf>
    <xf numFmtId="0" fontId="5" fillId="0" borderId="17" xfId="0" applyFont="1" applyBorder="1" applyAlignment="1">
      <alignment horizontal="left" vertical="center" indent="1"/>
    </xf>
    <xf numFmtId="0" fontId="5" fillId="7" borderId="34" xfId="0" applyFont="1" applyFill="1" applyBorder="1" applyAlignment="1">
      <alignment horizontal="left" vertical="center" indent="1" shrinkToFit="1"/>
    </xf>
    <xf numFmtId="0" fontId="5" fillId="0" borderId="34" xfId="0" applyFont="1" applyBorder="1" applyAlignment="1">
      <alignment horizontal="left" vertical="center" indent="1" shrinkToFit="1"/>
    </xf>
    <xf numFmtId="0" fontId="5" fillId="0" borderId="33" xfId="0" applyFont="1" applyBorder="1" applyAlignment="1">
      <alignment horizontal="left" vertical="center" indent="1" shrinkToFit="1"/>
    </xf>
    <xf numFmtId="0" fontId="5" fillId="0" borderId="15" xfId="0" applyFont="1" applyBorder="1" applyAlignment="1">
      <alignment horizontal="left" vertical="center" indent="1" shrinkToFit="1"/>
    </xf>
    <xf numFmtId="0" fontId="5" fillId="7" borderId="45" xfId="0" applyFont="1" applyFill="1" applyBorder="1" applyAlignment="1">
      <alignment horizontal="left" vertical="center" indent="1" shrinkToFit="1"/>
    </xf>
    <xf numFmtId="0" fontId="5" fillId="3" borderId="21" xfId="0" applyFont="1" applyFill="1" applyBorder="1" applyAlignment="1">
      <alignment horizontal="left" vertical="center" indent="1" shrinkToFit="1"/>
    </xf>
    <xf numFmtId="0" fontId="9" fillId="5" borderId="45" xfId="0" applyFont="1" applyFill="1" applyBorder="1" applyAlignment="1">
      <alignment horizontal="center" vertical="center"/>
    </xf>
    <xf numFmtId="0" fontId="9" fillId="5" borderId="30" xfId="0" applyFont="1" applyFill="1" applyBorder="1" applyAlignment="1">
      <alignment horizontal="center" vertical="center"/>
    </xf>
    <xf numFmtId="0" fontId="9" fillId="5" borderId="4" xfId="0" applyFont="1" applyFill="1" applyBorder="1" applyAlignment="1">
      <alignment horizontal="center" vertical="center"/>
    </xf>
    <xf numFmtId="0" fontId="5" fillId="3" borderId="17" xfId="0" applyFont="1" applyFill="1" applyBorder="1" applyAlignment="1">
      <alignment horizontal="left" vertical="center" indent="1" shrinkToFit="1"/>
    </xf>
    <xf numFmtId="0" fontId="3" fillId="0" borderId="49" xfId="0" applyFont="1" applyBorder="1" applyAlignment="1">
      <alignment horizontal="left" vertical="center"/>
    </xf>
    <xf numFmtId="0" fontId="5" fillId="0" borderId="11" xfId="0" applyFont="1" applyBorder="1" applyAlignment="1">
      <alignment horizontal="left" vertical="center" indent="1" shrinkToFit="1"/>
    </xf>
    <xf numFmtId="0" fontId="5" fillId="7" borderId="56" xfId="0" applyFont="1" applyFill="1" applyBorder="1" applyAlignment="1">
      <alignment horizontal="left" vertical="center" indent="1" shrinkToFit="1"/>
    </xf>
    <xf numFmtId="0" fontId="5" fillId="0" borderId="29" xfId="0" applyFont="1" applyBorder="1" applyAlignment="1">
      <alignment horizontal="left" vertical="center" indent="1" shrinkToFit="1"/>
    </xf>
    <xf numFmtId="0" fontId="5" fillId="7" borderId="7" xfId="0" applyFont="1" applyFill="1" applyBorder="1" applyAlignment="1">
      <alignment horizontal="left" vertical="center" indent="1" shrinkToFit="1"/>
    </xf>
    <xf numFmtId="0" fontId="9" fillId="5" borderId="54" xfId="0" applyFont="1" applyFill="1" applyBorder="1" applyAlignment="1">
      <alignment horizontal="left" vertical="center" indent="1"/>
    </xf>
    <xf numFmtId="0" fontId="9" fillId="5" borderId="43" xfId="0" applyFont="1" applyFill="1" applyBorder="1" applyAlignment="1">
      <alignment horizontal="center" vertical="center"/>
    </xf>
    <xf numFmtId="0" fontId="9" fillId="5" borderId="27" xfId="0" applyFont="1" applyFill="1" applyBorder="1" applyAlignment="1">
      <alignment horizontal="center" vertical="center"/>
    </xf>
    <xf numFmtId="0" fontId="11" fillId="0" borderId="49" xfId="0" applyFont="1" applyBorder="1" applyAlignment="1">
      <alignment horizontal="left" vertical="center"/>
    </xf>
    <xf numFmtId="0" fontId="5" fillId="0" borderId="55" xfId="0" applyFont="1" applyBorder="1" applyAlignment="1">
      <alignment horizontal="left" vertical="center" indent="1" shrinkToFit="1"/>
    </xf>
    <xf numFmtId="0" fontId="5" fillId="0" borderId="17" xfId="0" applyFont="1" applyBorder="1" applyAlignment="1">
      <alignment horizontal="center" vertical="center"/>
    </xf>
    <xf numFmtId="0" fontId="5" fillId="0" borderId="49" xfId="0" applyFont="1" applyBorder="1" applyAlignment="1">
      <alignment horizontal="left" vertical="center" indent="1" shrinkToFit="1"/>
    </xf>
    <xf numFmtId="0" fontId="5" fillId="0" borderId="19" xfId="0" applyFont="1" applyBorder="1" applyAlignment="1">
      <alignment horizontal="left" vertical="center" indent="1" shrinkToFit="1"/>
    </xf>
    <xf numFmtId="0" fontId="9" fillId="5" borderId="45" xfId="0" applyFont="1" applyFill="1" applyBorder="1" applyAlignment="1">
      <alignment vertical="center"/>
    </xf>
    <xf numFmtId="0" fontId="5" fillId="0" borderId="42" xfId="0" applyFont="1" applyBorder="1" applyAlignment="1">
      <alignment horizontal="left" vertical="center" indent="1" shrinkToFit="1"/>
    </xf>
    <xf numFmtId="0" fontId="5" fillId="0" borderId="20" xfId="0" applyFont="1" applyBorder="1" applyAlignment="1">
      <alignment horizontal="left" vertical="center" indent="1" shrinkToFit="1"/>
    </xf>
    <xf numFmtId="0" fontId="5" fillId="0" borderId="45" xfId="0" applyFont="1" applyBorder="1" applyAlignment="1">
      <alignment horizontal="left" vertical="center" indent="1" shrinkToFit="1"/>
    </xf>
    <xf numFmtId="0" fontId="5" fillId="7" borderId="32" xfId="0" applyFont="1" applyFill="1" applyBorder="1" applyAlignment="1">
      <alignment horizontal="left" vertical="center" indent="1" shrinkToFit="1"/>
    </xf>
    <xf numFmtId="0" fontId="5" fillId="0" borderId="23" xfId="0" applyFont="1" applyBorder="1" applyAlignment="1">
      <alignment horizontal="left" vertical="center" indent="1"/>
    </xf>
    <xf numFmtId="0" fontId="5" fillId="7" borderId="57" xfId="0" applyFont="1" applyFill="1" applyBorder="1" applyAlignment="1">
      <alignment horizontal="left" vertical="center" indent="1" shrinkToFit="1"/>
    </xf>
    <xf numFmtId="0" fontId="5" fillId="4" borderId="21" xfId="0" applyFont="1" applyFill="1" applyBorder="1" applyAlignment="1">
      <alignment horizontal="left" vertical="center" indent="1"/>
    </xf>
    <xf numFmtId="176" fontId="5" fillId="6" borderId="6" xfId="0" applyNumberFormat="1" applyFont="1" applyFill="1" applyBorder="1" applyAlignment="1">
      <alignment horizontal="left" vertical="center" indent="1"/>
    </xf>
    <xf numFmtId="176" fontId="5" fillId="7" borderId="8" xfId="0" applyNumberFormat="1" applyFont="1" applyFill="1" applyBorder="1" applyAlignment="1">
      <alignment horizontal="left" vertical="center" indent="1"/>
    </xf>
    <xf numFmtId="176" fontId="7" fillId="8" borderId="5" xfId="0" applyNumberFormat="1" applyFont="1" applyFill="1" applyBorder="1" applyAlignment="1">
      <alignment horizontal="left" vertical="center" indent="1"/>
    </xf>
    <xf numFmtId="176" fontId="3" fillId="6" borderId="0" xfId="0" applyNumberFormat="1" applyFont="1" applyFill="1" applyAlignment="1">
      <alignment horizontal="left" vertical="center" indent="1"/>
    </xf>
    <xf numFmtId="176" fontId="3" fillId="7" borderId="8" xfId="0" applyNumberFormat="1" applyFont="1" applyFill="1" applyBorder="1" applyAlignment="1">
      <alignment horizontal="left" vertical="center" indent="1"/>
    </xf>
    <xf numFmtId="176" fontId="6" fillId="8" borderId="12" xfId="0" applyNumberFormat="1" applyFont="1" applyFill="1" applyBorder="1" applyAlignment="1">
      <alignment horizontal="left" vertical="center" indent="1"/>
    </xf>
    <xf numFmtId="5" fontId="5" fillId="0" borderId="46" xfId="0" applyNumberFormat="1" applyFont="1" applyBorder="1" applyAlignment="1">
      <alignment horizontal="right" vertical="center" indent="1"/>
    </xf>
    <xf numFmtId="5" fontId="5" fillId="0" borderId="0" xfId="0" applyNumberFormat="1" applyFont="1" applyAlignment="1">
      <alignment horizontal="right" vertical="center" indent="1"/>
    </xf>
    <xf numFmtId="5" fontId="5" fillId="0" borderId="31" xfId="0" applyNumberFormat="1" applyFont="1" applyBorder="1" applyAlignment="1">
      <alignment horizontal="right" vertical="center" indent="1"/>
    </xf>
    <xf numFmtId="5" fontId="5" fillId="7" borderId="33" xfId="0" applyNumberFormat="1" applyFont="1" applyFill="1" applyBorder="1" applyAlignment="1">
      <alignment horizontal="right" vertical="center" indent="1"/>
    </xf>
    <xf numFmtId="5" fontId="5" fillId="0" borderId="33" xfId="0" applyNumberFormat="1" applyFont="1" applyBorder="1" applyAlignment="1">
      <alignment horizontal="right" vertical="center" indent="1"/>
    </xf>
    <xf numFmtId="5" fontId="5" fillId="0" borderId="40" xfId="0" applyNumberFormat="1" applyFont="1" applyBorder="1" applyAlignment="1">
      <alignment horizontal="right" vertical="center" indent="1"/>
    </xf>
    <xf numFmtId="5" fontId="5" fillId="7" borderId="36" xfId="0" applyNumberFormat="1" applyFont="1" applyFill="1" applyBorder="1" applyAlignment="1">
      <alignment horizontal="right" vertical="center" indent="1"/>
    </xf>
    <xf numFmtId="5" fontId="5" fillId="7" borderId="34" xfId="0" applyNumberFormat="1" applyFont="1" applyFill="1" applyBorder="1" applyAlignment="1">
      <alignment horizontal="right" vertical="center" indent="1"/>
    </xf>
    <xf numFmtId="5" fontId="5" fillId="7" borderId="40" xfId="0" applyNumberFormat="1" applyFont="1" applyFill="1" applyBorder="1" applyAlignment="1">
      <alignment horizontal="right" vertical="center" indent="1"/>
    </xf>
    <xf numFmtId="5" fontId="5" fillId="0" borderId="41" xfId="0" applyNumberFormat="1" applyFont="1" applyBorder="1" applyAlignment="1">
      <alignment horizontal="right" vertical="center" indent="1"/>
    </xf>
    <xf numFmtId="5" fontId="5" fillId="7" borderId="39" xfId="0" applyNumberFormat="1" applyFont="1" applyFill="1" applyBorder="1" applyAlignment="1">
      <alignment horizontal="right" vertical="center" indent="1"/>
    </xf>
    <xf numFmtId="5" fontId="5" fillId="7" borderId="38" xfId="0" applyNumberFormat="1" applyFont="1" applyFill="1" applyBorder="1" applyAlignment="1">
      <alignment horizontal="right" vertical="center" indent="1"/>
    </xf>
    <xf numFmtId="5" fontId="9" fillId="5" borderId="51" xfId="0" applyNumberFormat="1" applyFont="1" applyFill="1" applyBorder="1" applyAlignment="1">
      <alignment horizontal="right" vertical="center" indent="1"/>
    </xf>
    <xf numFmtId="5" fontId="9" fillId="5" borderId="43" xfId="0" applyNumberFormat="1" applyFont="1" applyFill="1" applyBorder="1" applyAlignment="1">
      <alignment horizontal="right" vertical="center" indent="1"/>
    </xf>
    <xf numFmtId="5" fontId="9" fillId="5" borderId="50" xfId="0" applyNumberFormat="1" applyFont="1" applyFill="1" applyBorder="1" applyAlignment="1">
      <alignment horizontal="right" vertical="center" indent="1"/>
    </xf>
    <xf numFmtId="5" fontId="5" fillId="0" borderId="21" xfId="0" applyNumberFormat="1" applyFont="1" applyBorder="1" applyAlignment="1">
      <alignment horizontal="right" vertical="center" indent="1"/>
    </xf>
    <xf numFmtId="5" fontId="5" fillId="3" borderId="15" xfId="0" applyNumberFormat="1" applyFont="1" applyFill="1" applyBorder="1" applyAlignment="1">
      <alignment horizontal="right" vertical="center" indent="1"/>
    </xf>
    <xf numFmtId="5" fontId="5" fillId="0" borderId="15" xfId="0" applyNumberFormat="1" applyFont="1" applyBorder="1" applyAlignment="1">
      <alignment horizontal="right" vertical="center" indent="1"/>
    </xf>
    <xf numFmtId="5" fontId="5" fillId="3" borderId="22" xfId="0" applyNumberFormat="1" applyFont="1" applyFill="1" applyBorder="1" applyAlignment="1">
      <alignment horizontal="right" vertical="center" indent="1"/>
    </xf>
    <xf numFmtId="5" fontId="5" fillId="0" borderId="16" xfId="0" applyNumberFormat="1" applyFont="1" applyBorder="1" applyAlignment="1">
      <alignment horizontal="right" vertical="center" indent="1"/>
    </xf>
    <xf numFmtId="5" fontId="5" fillId="3" borderId="21" xfId="0" applyNumberFormat="1" applyFont="1" applyFill="1" applyBorder="1" applyAlignment="1">
      <alignment horizontal="right" vertical="center" indent="1"/>
    </xf>
    <xf numFmtId="5" fontId="5" fillId="3" borderId="19" xfId="0" applyNumberFormat="1" applyFont="1" applyFill="1" applyBorder="1" applyAlignment="1">
      <alignment horizontal="right" vertical="center" indent="1"/>
    </xf>
    <xf numFmtId="5" fontId="5" fillId="0" borderId="22" xfId="0" applyNumberFormat="1" applyFont="1" applyBorder="1" applyAlignment="1">
      <alignment horizontal="right" vertical="center" indent="1"/>
    </xf>
    <xf numFmtId="5" fontId="5" fillId="0" borderId="17" xfId="0" applyNumberFormat="1" applyFont="1" applyBorder="1" applyAlignment="1">
      <alignment horizontal="right" vertical="center" indent="1"/>
    </xf>
    <xf numFmtId="5" fontId="5" fillId="3" borderId="16" xfId="0" applyNumberFormat="1" applyFont="1" applyFill="1" applyBorder="1" applyAlignment="1">
      <alignment horizontal="right" vertical="center" indent="1"/>
    </xf>
    <xf numFmtId="5" fontId="5" fillId="0" borderId="19" xfId="0" applyNumberFormat="1" applyFont="1" applyBorder="1" applyAlignment="1">
      <alignment horizontal="right" vertical="center" indent="1"/>
    </xf>
    <xf numFmtId="5" fontId="5" fillId="0" borderId="46" xfId="0" applyNumberFormat="1" applyFont="1" applyBorder="1" applyAlignment="1">
      <alignment horizontal="right" vertical="center"/>
    </xf>
    <xf numFmtId="5" fontId="5" fillId="0" borderId="40" xfId="0" applyNumberFormat="1" applyFont="1" applyBorder="1" applyAlignment="1">
      <alignment horizontal="right" vertical="center"/>
    </xf>
    <xf numFmtId="5" fontId="5" fillId="0" borderId="44" xfId="0" applyNumberFormat="1" applyFont="1" applyBorder="1" applyAlignment="1">
      <alignment horizontal="right" vertical="center"/>
    </xf>
    <xf numFmtId="5" fontId="5" fillId="7" borderId="33" xfId="0" applyNumberFormat="1" applyFont="1" applyFill="1" applyBorder="1" applyAlignment="1">
      <alignment horizontal="right" vertical="center"/>
    </xf>
    <xf numFmtId="5" fontId="5" fillId="7" borderId="34" xfId="0" applyNumberFormat="1" applyFont="1" applyFill="1" applyBorder="1" applyAlignment="1">
      <alignment horizontal="right" vertical="center"/>
    </xf>
    <xf numFmtId="5" fontId="5" fillId="0" borderId="42" xfId="0" applyNumberFormat="1" applyFont="1" applyBorder="1" applyAlignment="1">
      <alignment horizontal="right" vertical="center"/>
    </xf>
    <xf numFmtId="5" fontId="5" fillId="0" borderId="33" xfId="0" applyNumberFormat="1" applyFont="1" applyBorder="1" applyAlignment="1">
      <alignment horizontal="right" vertical="center"/>
    </xf>
    <xf numFmtId="5" fontId="5" fillId="0" borderId="34" xfId="0" applyNumberFormat="1" applyFont="1" applyBorder="1" applyAlignment="1">
      <alignment horizontal="right" vertical="center"/>
    </xf>
    <xf numFmtId="5" fontId="5" fillId="7" borderId="45" xfId="0" applyNumberFormat="1" applyFont="1" applyFill="1" applyBorder="1" applyAlignment="1">
      <alignment horizontal="right" vertical="center"/>
    </xf>
    <xf numFmtId="5" fontId="5" fillId="7" borderId="40" xfId="0" applyNumberFormat="1" applyFont="1" applyFill="1" applyBorder="1" applyAlignment="1">
      <alignment horizontal="right" vertical="center"/>
    </xf>
    <xf numFmtId="5" fontId="9" fillId="5" borderId="51" xfId="0" applyNumberFormat="1" applyFont="1" applyFill="1" applyBorder="1" applyAlignment="1">
      <alignment horizontal="right" vertical="center"/>
    </xf>
    <xf numFmtId="5" fontId="9" fillId="5" borderId="48" xfId="0" applyNumberFormat="1" applyFont="1" applyFill="1" applyBorder="1" applyAlignment="1">
      <alignment horizontal="right" vertical="center"/>
    </xf>
    <xf numFmtId="5" fontId="9" fillId="5" borderId="52" xfId="0" applyNumberFormat="1" applyFont="1" applyFill="1" applyBorder="1" applyAlignment="1">
      <alignment horizontal="right" vertical="center"/>
    </xf>
    <xf numFmtId="5" fontId="5" fillId="0" borderId="21" xfId="0" applyNumberFormat="1" applyFont="1" applyBorder="1" applyAlignment="1">
      <alignment horizontal="right" vertical="center"/>
    </xf>
    <xf numFmtId="5" fontId="5" fillId="3" borderId="22" xfId="0" applyNumberFormat="1" applyFont="1" applyFill="1" applyBorder="1" applyAlignment="1">
      <alignment horizontal="right" vertical="center"/>
    </xf>
    <xf numFmtId="5" fontId="5" fillId="0" borderId="15" xfId="0" applyNumberFormat="1" applyFont="1" applyBorder="1" applyAlignment="1">
      <alignment horizontal="right" vertical="center"/>
    </xf>
    <xf numFmtId="5" fontId="5" fillId="3" borderId="21" xfId="0" applyNumberFormat="1" applyFont="1" applyFill="1" applyBorder="1" applyAlignment="1">
      <alignment horizontal="right" vertical="center"/>
    </xf>
    <xf numFmtId="5" fontId="5" fillId="0" borderId="22" xfId="0" applyNumberFormat="1" applyFont="1" applyBorder="1" applyAlignment="1">
      <alignment horizontal="right" vertical="center"/>
    </xf>
    <xf numFmtId="5" fontId="5" fillId="0" borderId="23" xfId="0" applyNumberFormat="1" applyFont="1" applyBorder="1" applyAlignment="1">
      <alignment horizontal="right" vertical="center"/>
    </xf>
    <xf numFmtId="5" fontId="5" fillId="4" borderId="22" xfId="0" applyNumberFormat="1" applyFont="1" applyFill="1" applyBorder="1" applyAlignment="1">
      <alignment horizontal="right" vertical="center"/>
    </xf>
    <xf numFmtId="5" fontId="5" fillId="3" borderId="15" xfId="0" applyNumberFormat="1" applyFont="1" applyFill="1" applyBorder="1" applyAlignment="1">
      <alignment horizontal="right" vertical="center"/>
    </xf>
    <xf numFmtId="5" fontId="5" fillId="3" borderId="23" xfId="0" applyNumberFormat="1" applyFont="1" applyFill="1" applyBorder="1" applyAlignment="1">
      <alignment horizontal="right" vertical="center"/>
    </xf>
    <xf numFmtId="5" fontId="5" fillId="0" borderId="49" xfId="0" applyNumberFormat="1" applyFont="1" applyBorder="1" applyAlignment="1">
      <alignment horizontal="right" vertical="center"/>
    </xf>
    <xf numFmtId="5" fontId="5" fillId="7" borderId="41" xfId="0" applyNumberFormat="1" applyFont="1" applyFill="1" applyBorder="1" applyAlignment="1">
      <alignment horizontal="right" vertical="center"/>
    </xf>
    <xf numFmtId="5" fontId="5" fillId="7" borderId="35" xfId="0" applyNumberFormat="1" applyFont="1" applyFill="1" applyBorder="1" applyAlignment="1">
      <alignment horizontal="right" vertical="center"/>
    </xf>
    <xf numFmtId="5" fontId="5" fillId="0" borderId="37" xfId="0" applyNumberFormat="1" applyFont="1" applyBorder="1" applyAlignment="1">
      <alignment horizontal="right" vertical="center"/>
    </xf>
    <xf numFmtId="5" fontId="5" fillId="7" borderId="49" xfId="0" applyNumberFormat="1" applyFont="1" applyFill="1" applyBorder="1" applyAlignment="1">
      <alignment horizontal="right" vertical="center"/>
    </xf>
    <xf numFmtId="5" fontId="9" fillId="5" borderId="46" xfId="0" applyNumberFormat="1" applyFont="1" applyFill="1" applyBorder="1" applyAlignment="1">
      <alignment horizontal="right" vertical="center"/>
    </xf>
    <xf numFmtId="5" fontId="9" fillId="5" borderId="30" xfId="0" applyNumberFormat="1" applyFont="1" applyFill="1" applyBorder="1" applyAlignment="1">
      <alignment horizontal="right" vertical="center"/>
    </xf>
    <xf numFmtId="5" fontId="9" fillId="5" borderId="4" xfId="0" applyNumberFormat="1" applyFont="1" applyFill="1" applyBorder="1" applyAlignment="1">
      <alignment horizontal="right" vertical="center"/>
    </xf>
    <xf numFmtId="5" fontId="5" fillId="0" borderId="17" xfId="0" applyNumberFormat="1" applyFont="1" applyBorder="1" applyAlignment="1">
      <alignment horizontal="right" vertical="center"/>
    </xf>
    <xf numFmtId="5" fontId="5" fillId="3" borderId="16" xfId="0" applyNumberFormat="1" applyFont="1" applyFill="1" applyBorder="1" applyAlignment="1">
      <alignment horizontal="right" vertical="center"/>
    </xf>
    <xf numFmtId="5" fontId="5" fillId="4" borderId="17" xfId="0" applyNumberFormat="1" applyFont="1" applyFill="1" applyBorder="1" applyAlignment="1">
      <alignment horizontal="right" vertical="center"/>
    </xf>
    <xf numFmtId="5" fontId="5" fillId="0" borderId="31" xfId="0" applyNumberFormat="1" applyFont="1" applyBorder="1" applyAlignment="1">
      <alignment horizontal="right" vertical="center"/>
    </xf>
    <xf numFmtId="5" fontId="5" fillId="7" borderId="36" xfId="0" applyNumberFormat="1" applyFont="1" applyFill="1" applyBorder="1" applyAlignment="1">
      <alignment horizontal="right" vertical="center"/>
    </xf>
    <xf numFmtId="5" fontId="5" fillId="0" borderId="45" xfId="0" applyNumberFormat="1" applyFont="1" applyBorder="1" applyAlignment="1">
      <alignment horizontal="right" vertical="center"/>
    </xf>
    <xf numFmtId="5" fontId="5" fillId="0" borderId="47" xfId="0" applyNumberFormat="1" applyFont="1" applyBorder="1" applyAlignment="1">
      <alignment horizontal="right" vertical="center"/>
    </xf>
    <xf numFmtId="5" fontId="9" fillId="5" borderId="43" xfId="0" applyNumberFormat="1" applyFont="1" applyFill="1" applyBorder="1" applyAlignment="1">
      <alignment horizontal="right" vertical="center"/>
    </xf>
    <xf numFmtId="5" fontId="9" fillId="5" borderId="27" xfId="0" applyNumberFormat="1" applyFont="1" applyFill="1" applyBorder="1" applyAlignment="1">
      <alignment horizontal="right" vertical="center"/>
    </xf>
    <xf numFmtId="5" fontId="5" fillId="4" borderId="0" xfId="0" applyNumberFormat="1" applyFont="1" applyFill="1" applyAlignment="1">
      <alignment horizontal="right" vertical="center"/>
    </xf>
    <xf numFmtId="5" fontId="5" fillId="0" borderId="0" xfId="0" applyNumberFormat="1" applyFont="1" applyAlignment="1">
      <alignment horizontal="right" vertical="center"/>
    </xf>
    <xf numFmtId="5" fontId="5" fillId="7" borderId="29" xfId="0" applyNumberFormat="1" applyFont="1" applyFill="1" applyBorder="1" applyAlignment="1">
      <alignment horizontal="right" vertical="center"/>
    </xf>
    <xf numFmtId="5" fontId="5" fillId="0" borderId="41" xfId="0" applyNumberFormat="1" applyFont="1" applyBorder="1" applyAlignment="1">
      <alignment horizontal="right" vertical="center"/>
    </xf>
    <xf numFmtId="5" fontId="5" fillId="7" borderId="58" xfId="0" applyNumberFormat="1" applyFont="1" applyFill="1" applyBorder="1" applyAlignment="1">
      <alignment horizontal="right" vertical="center"/>
    </xf>
    <xf numFmtId="5" fontId="9" fillId="5" borderId="5" xfId="0" applyNumberFormat="1" applyFont="1" applyFill="1" applyBorder="1" applyAlignment="1">
      <alignment horizontal="right" vertical="center"/>
    </xf>
    <xf numFmtId="5" fontId="5" fillId="4" borderId="21" xfId="0" applyNumberFormat="1" applyFont="1" applyFill="1" applyBorder="1" applyAlignment="1">
      <alignment horizontal="right" vertical="center"/>
    </xf>
    <xf numFmtId="0" fontId="11" fillId="0" borderId="11"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1" xfId="0" applyFont="1" applyBorder="1" applyAlignment="1">
      <alignment horizontal="left" vertical="center"/>
    </xf>
    <xf numFmtId="0" fontId="12" fillId="4" borderId="0" xfId="0" applyFont="1" applyFill="1" applyAlignment="1">
      <alignment horizontal="left" vertical="center" indent="1"/>
    </xf>
    <xf numFmtId="0" fontId="7" fillId="8" borderId="5" xfId="0" applyFont="1" applyFill="1" applyBorder="1" applyAlignment="1">
      <alignment horizontal="left" vertical="center" wrapText="1" indent="1"/>
    </xf>
    <xf numFmtId="0" fontId="7" fillId="8" borderId="10" xfId="0" applyFont="1" applyFill="1" applyBorder="1" applyAlignment="1">
      <alignment horizontal="left" vertical="center" wrapText="1" indent="1"/>
    </xf>
    <xf numFmtId="0" fontId="3" fillId="6" borderId="61" xfId="0" applyFont="1" applyFill="1" applyBorder="1" applyAlignment="1">
      <alignment horizontal="left" vertical="center" wrapText="1" indent="1"/>
    </xf>
    <xf numFmtId="0" fontId="3" fillId="6" borderId="62" xfId="0" applyFont="1" applyFill="1" applyBorder="1" applyAlignment="1">
      <alignment horizontal="left" vertical="center" wrapText="1" indent="1"/>
    </xf>
    <xf numFmtId="0" fontId="3" fillId="7" borderId="59" xfId="0" applyFont="1" applyFill="1" applyBorder="1" applyAlignment="1">
      <alignment horizontal="left" vertical="center" wrapText="1" indent="1"/>
    </xf>
    <xf numFmtId="0" fontId="3" fillId="7" borderId="60" xfId="0" applyFont="1" applyFill="1" applyBorder="1" applyAlignment="1">
      <alignment horizontal="left" vertical="center" wrapText="1" indent="1"/>
    </xf>
    <xf numFmtId="0" fontId="6" fillId="8" borderId="5" xfId="0" applyFont="1" applyFill="1" applyBorder="1" applyAlignment="1">
      <alignment horizontal="left" vertical="center" wrapText="1" indent="1"/>
    </xf>
    <xf numFmtId="0" fontId="6" fillId="8" borderId="10" xfId="0" applyFont="1" applyFill="1" applyBorder="1" applyAlignment="1">
      <alignment horizontal="left" vertical="center" wrapText="1" indent="1"/>
    </xf>
    <xf numFmtId="0" fontId="4" fillId="5" borderId="13" xfId="0" applyFont="1" applyFill="1" applyBorder="1" applyAlignment="1">
      <alignment horizontal="left" vertical="center" indent="1" shrinkToFit="1"/>
    </xf>
    <xf numFmtId="0" fontId="4" fillId="5" borderId="0" xfId="0" applyFont="1" applyFill="1" applyAlignment="1">
      <alignment horizontal="left" vertical="center" indent="1" shrinkToFit="1"/>
    </xf>
    <xf numFmtId="0" fontId="4" fillId="5" borderId="1" xfId="0" applyFont="1" applyFill="1" applyBorder="1" applyAlignment="1">
      <alignment horizontal="left" vertical="center" indent="1" shrinkToFit="1"/>
    </xf>
    <xf numFmtId="0" fontId="4" fillId="5" borderId="2" xfId="0" applyFont="1" applyFill="1" applyBorder="1" applyAlignment="1">
      <alignment horizontal="left" vertical="center" indent="1" shrinkToFit="1"/>
    </xf>
    <xf numFmtId="0" fontId="4" fillId="5" borderId="14" xfId="0" applyFont="1" applyFill="1" applyBorder="1" applyAlignment="1">
      <alignment horizontal="left" vertical="center" indent="1" shrinkToFit="1"/>
    </xf>
    <xf numFmtId="0" fontId="5" fillId="6" borderId="6" xfId="0" applyFont="1" applyFill="1" applyBorder="1" applyAlignment="1">
      <alignment horizontal="left" vertical="center" wrapText="1" indent="1"/>
    </xf>
    <xf numFmtId="0" fontId="5" fillId="6" borderId="9" xfId="0" applyFont="1" applyFill="1" applyBorder="1" applyAlignment="1">
      <alignment horizontal="left" vertical="center" wrapText="1" indent="1"/>
    </xf>
    <xf numFmtId="0" fontId="5" fillId="7" borderId="59" xfId="0" applyFont="1" applyFill="1" applyBorder="1" applyAlignment="1">
      <alignment horizontal="left" vertical="center" wrapText="1" indent="1"/>
    </xf>
    <xf numFmtId="0" fontId="5" fillId="7" borderId="60" xfId="0" applyFont="1" applyFill="1" applyBorder="1" applyAlignment="1">
      <alignment horizontal="left" vertical="center" wrapText="1" indent="1"/>
    </xf>
    <xf numFmtId="0" fontId="7" fillId="8" borderId="5" xfId="0" applyFont="1" applyFill="1" applyBorder="1" applyAlignment="1">
      <alignment horizontal="right" vertical="center" indent="1" shrinkToFit="1"/>
    </xf>
    <xf numFmtId="0" fontId="7" fillId="8" borderId="10" xfId="0" applyFont="1" applyFill="1" applyBorder="1" applyAlignment="1">
      <alignment horizontal="right" vertical="center" indent="1" shrinkToFit="1"/>
    </xf>
    <xf numFmtId="0" fontId="7" fillId="8" borderId="5" xfId="0" applyFont="1" applyFill="1" applyBorder="1" applyAlignment="1">
      <alignment horizontal="right" vertical="center" indent="6" shrinkToFit="1"/>
    </xf>
    <xf numFmtId="0" fontId="7" fillId="8" borderId="10" xfId="0" applyFont="1" applyFill="1" applyBorder="1" applyAlignment="1">
      <alignment horizontal="right" vertical="center" indent="6" shrinkToFit="1"/>
    </xf>
    <xf numFmtId="0" fontId="5" fillId="6" borderId="6" xfId="0" applyFont="1" applyFill="1" applyBorder="1" applyAlignment="1">
      <alignment horizontal="left" vertical="center" indent="1" shrinkToFit="1"/>
    </xf>
    <xf numFmtId="0" fontId="5" fillId="6" borderId="9" xfId="0" applyFont="1" applyFill="1" applyBorder="1" applyAlignment="1">
      <alignment horizontal="left" vertical="center" indent="1" shrinkToFit="1"/>
    </xf>
    <xf numFmtId="0" fontId="5" fillId="7" borderId="0" xfId="0" applyFont="1" applyFill="1" applyAlignment="1">
      <alignment horizontal="left" vertical="center" indent="1" shrinkToFit="1"/>
    </xf>
    <xf numFmtId="0" fontId="5" fillId="7" borderId="68" xfId="0" applyFont="1" applyFill="1" applyBorder="1" applyAlignment="1">
      <alignment horizontal="left" vertical="center" indent="1" shrinkToFit="1"/>
    </xf>
    <xf numFmtId="0" fontId="0" fillId="0" borderId="0" xfId="0" applyFont="1"/>
    <xf numFmtId="0" fontId="0" fillId="0" borderId="7" xfId="0" applyFont="1" applyBorder="1"/>
    <xf numFmtId="0" fontId="0" fillId="0" borderId="5" xfId="0" applyFont="1" applyBorder="1"/>
    <xf numFmtId="5" fontId="7" fillId="4" borderId="23" xfId="0" applyNumberFormat="1" applyFont="1" applyFill="1" applyBorder="1" applyAlignment="1">
      <alignment horizontal="right" vertical="center" indent="1"/>
    </xf>
    <xf numFmtId="5" fontId="5" fillId="4" borderId="23" xfId="0" applyNumberFormat="1" applyFont="1" applyFill="1" applyBorder="1" applyAlignment="1">
      <alignment horizontal="right" vertical="center" indent="1"/>
    </xf>
    <xf numFmtId="5" fontId="5" fillId="4" borderId="18" xfId="0" applyNumberFormat="1" applyFont="1" applyFill="1" applyBorder="1" applyAlignment="1">
      <alignment horizontal="right" vertical="center" indent="1"/>
    </xf>
  </cellXfs>
  <cellStyles count="2">
    <cellStyle name="通貨 [0.00]" xfId="1" builtinId="4" customBuiltin="1"/>
    <cellStyle name="標準" xfId="0" builtinId="0" customBuiltin="1"/>
  </cellStyles>
  <dxfs count="162">
    <dxf>
      <font>
        <b val="0"/>
        <i val="0"/>
        <strike val="0"/>
        <condense val="0"/>
        <extend val="0"/>
        <outline val="0"/>
        <shadow val="0"/>
        <u val="none"/>
        <vertAlign val="baseline"/>
        <sz val="10"/>
        <color theme="3"/>
        <name val="Meiryo UI"/>
        <family val="3"/>
        <charset val="128"/>
        <scheme val="none"/>
      </font>
      <numFmt numFmtId="9" formatCode="&quot;¥&quot;#,##0;&quot;¥&quot;\-#,##0"/>
      <fill>
        <patternFill patternType="solid">
          <fgColor indexed="64"/>
          <bgColor theme="4"/>
        </patternFill>
      </fill>
      <alignment horizontal="right" vertical="center" textRotation="0" wrapText="0" indent="1" justifyLastLine="0" shrinkToFit="0" readingOrder="0"/>
      <border diagonalUp="0" diagonalDown="0" outline="0">
        <left style="medium">
          <color theme="4" tint="0.79998168889431442"/>
        </left>
        <right/>
        <top style="medium">
          <color theme="4" tint="0.79998168889431442"/>
        </top>
        <bottom/>
      </border>
    </dxf>
    <dxf>
      <font>
        <b val="0"/>
        <i val="0"/>
        <strike val="0"/>
        <condense val="0"/>
        <extend val="0"/>
        <outline val="0"/>
        <shadow val="0"/>
        <u val="none"/>
        <vertAlign val="baseline"/>
        <sz val="10"/>
        <color theme="3"/>
        <name val="Meiryo UI"/>
        <family val="3"/>
        <charset val="128"/>
        <scheme val="none"/>
      </font>
      <numFmt numFmtId="9" formatCode="&quot;¥&quot;#,##0;&quot;¥&quot;\-#,##0"/>
      <fill>
        <patternFill patternType="solid">
          <fgColor indexed="64"/>
          <bgColor theme="4"/>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style="medium">
          <color theme="4" tint="0.79998168889431442"/>
        </top>
        <bottom/>
      </border>
    </dxf>
    <dxf>
      <font>
        <b/>
        <i val="0"/>
        <strike val="0"/>
        <condense val="0"/>
        <extend val="0"/>
        <outline val="0"/>
        <shadow val="0"/>
        <u val="none"/>
        <vertAlign val="baseline"/>
        <sz val="10"/>
        <color theme="3"/>
        <name val="Meiryo UI"/>
        <family val="3"/>
        <charset val="128"/>
        <scheme val="none"/>
      </font>
      <numFmt numFmtId="9" formatCode="&quot;¥&quot;#,##0;&quot;¥&quot;\-#,##0"/>
      <fill>
        <patternFill patternType="solid">
          <fgColor indexed="64"/>
          <bgColor theme="4"/>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style="medium">
          <color theme="4" tint="0.79998168889431442"/>
        </top>
        <bottom/>
      </border>
    </dxf>
    <dxf>
      <font>
        <b val="0"/>
        <i val="0"/>
        <strike val="0"/>
        <condense val="0"/>
        <extend val="0"/>
        <outline val="0"/>
        <shadow val="0"/>
        <u val="none"/>
        <vertAlign val="baseline"/>
        <sz val="10"/>
        <color theme="3"/>
        <name val="Meiryo UI"/>
        <family val="3"/>
        <charset val="128"/>
        <scheme val="none"/>
      </font>
      <fill>
        <patternFill patternType="solid">
          <fgColor indexed="64"/>
          <bgColor theme="4"/>
        </patternFill>
      </fill>
      <alignment horizontal="left" vertical="center" textRotation="0" wrapText="0" indent="1" justifyLastLine="0" shrinkToFit="0" readingOrder="0"/>
      <border diagonalUp="0" diagonalDown="0" outline="0">
        <left/>
        <right style="medium">
          <color theme="4"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eiryo UI"/>
        <family val="3"/>
        <charset val="128"/>
        <scheme val="none"/>
      </font>
      <fill>
        <patternFill patternType="solid">
          <fgColor indexed="64"/>
          <bgColor theme="4"/>
        </patternFill>
      </fill>
      <alignment horizontal="left" vertical="center" textRotation="0" indent="0" justifyLastLine="0" readingOrder="0"/>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eiryo UI"/>
        <family val="3"/>
        <charset val="128"/>
        <scheme val="none"/>
      </font>
      <numFmt numFmtId="9" formatCode="&quot;¥&quot;#,##0;&quot;¥&quot;\-#,##0"/>
    </dxf>
    <dxf>
      <font>
        <strike val="0"/>
        <outline val="0"/>
        <shadow val="0"/>
        <u val="none"/>
        <vertAlign val="baseline"/>
        <sz val="10"/>
        <color theme="3"/>
        <name val="Meiryo UI"/>
        <family val="3"/>
        <charset val="128"/>
        <scheme val="none"/>
      </font>
      <numFmt numFmtId="9" formatCode="&quot;¥&quot;#,##0;&quot;¥&quot;\-#,##0"/>
    </dxf>
    <dxf>
      <font>
        <strike val="0"/>
        <outline val="0"/>
        <shadow val="0"/>
        <u val="none"/>
        <vertAlign val="baseline"/>
        <sz val="10"/>
        <color theme="3"/>
        <name val="Meiryo UI"/>
        <family val="3"/>
        <charset val="128"/>
        <scheme val="none"/>
      </font>
      <numFmt numFmtId="9" formatCode="&quot;¥&quot;#,##0;&quot;¥&quot;\-#,##0"/>
    </dxf>
    <dxf>
      <font>
        <strike val="0"/>
        <outline val="0"/>
        <shadow val="0"/>
        <u val="none"/>
        <vertAlign val="baseline"/>
        <sz val="10"/>
        <color theme="3"/>
        <name val="Meiryo UI"/>
        <family val="3"/>
        <charset val="128"/>
        <scheme val="none"/>
      </font>
    </dxf>
    <dxf>
      <font>
        <strike val="0"/>
        <outline val="0"/>
        <shadow val="0"/>
        <u val="none"/>
        <vertAlign val="baseline"/>
        <sz val="10"/>
        <color theme="3"/>
        <name val="Meiryo UI"/>
        <family val="3"/>
        <charset val="128"/>
        <scheme val="none"/>
      </font>
      <alignment horizontal="left" vertical="center" textRotation="0" indent="0" justifyLastLine="0" readingOrder="0"/>
    </dxf>
    <dxf>
      <font>
        <strike val="0"/>
        <outline val="0"/>
        <shadow val="0"/>
        <u val="none"/>
        <vertAlign val="baseline"/>
        <sz val="10"/>
        <color theme="3"/>
        <name val="Meiryo UI"/>
        <family val="3"/>
        <charset val="128"/>
        <scheme val="none"/>
      </font>
      <fill>
        <patternFill patternType="solid">
          <fgColor indexed="64"/>
          <bgColor theme="4"/>
        </patternFill>
      </fill>
      <alignment horizontal="left" vertical="center" textRotation="0" indent="0" justifyLastLine="0" readingOrder="0"/>
    </dxf>
    <dxf>
      <font>
        <strike val="0"/>
        <outline val="0"/>
        <shadow val="0"/>
        <u val="none"/>
        <vertAlign val="baseline"/>
        <sz val="10"/>
        <color theme="3"/>
        <name val="Meiryo UI"/>
        <family val="3"/>
        <charset val="128"/>
        <scheme val="none"/>
      </font>
      <alignment horizontal="left" vertical="center" textRotation="0" indent="0" justifyLastLine="0" readingOrder="0"/>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style="medium">
          <color theme="4" tint="0.79998168889431442"/>
        </bottom>
      </border>
    </dxf>
    <dxf>
      <font>
        <strike val="0"/>
        <outline val="0"/>
        <shadow val="0"/>
        <u val="none"/>
        <vertAlign val="baseline"/>
        <sz val="10"/>
        <color theme="3"/>
        <name val="Meiryo UI"/>
        <family val="3"/>
        <charset val="128"/>
        <scheme val="none"/>
      </font>
      <numFmt numFmtId="9" formatCode="&quot;¥&quot;#,##0;&quot;¥&quot;\-#,##0"/>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outline="0">
        <left/>
        <right style="thin">
          <color theme="4" tint="0.39994506668294322"/>
        </right>
      </border>
    </dxf>
    <dxf>
      <font>
        <b val="0"/>
        <i val="0"/>
        <strike val="0"/>
        <condense val="0"/>
        <extend val="0"/>
        <outline val="0"/>
        <shadow val="0"/>
        <u val="none"/>
        <vertAlign val="baseline"/>
        <sz val="10"/>
        <color theme="3"/>
        <name val="Meiryo UI"/>
        <family val="3"/>
        <charset val="128"/>
        <scheme val="none"/>
      </font>
      <fill>
        <patternFill patternType="solid">
          <fgColor indexed="64"/>
          <bgColor theme="4"/>
        </patternFill>
      </fill>
      <alignment horizontal="left" vertical="center" textRotation="0" wrapText="0" indent="1" justifyLastLine="0" shrinkToFit="0" readingOrder="0"/>
      <border diagonalUp="0" diagonalDown="0" outline="0">
        <left style="medium">
          <color theme="4" tint="0.79998168889431442"/>
        </left>
        <right style="medium">
          <color theme="4" tint="0.79998168889431442"/>
        </right>
        <top/>
        <bottom style="medium">
          <color theme="4" tint="0.79998168889431442"/>
        </bottom>
      </border>
    </dxf>
    <dxf>
      <font>
        <strike val="0"/>
        <outline val="0"/>
        <shadow val="0"/>
        <u val="none"/>
        <vertAlign val="baseline"/>
        <sz val="10"/>
        <color theme="3"/>
        <name val="Meiryo UI"/>
        <family val="3"/>
        <charset val="128"/>
        <scheme val="none"/>
      </font>
      <alignment horizontal="left" vertical="center" textRotation="0" wrapText="0" relativeIndent="1" justifyLastLine="0" shrinkToFit="1"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indent="0" justifyLastLine="0" readingOrder="0"/>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right style="medium">
          <color theme="3"/>
        </right>
        <top style="medium">
          <color theme="3"/>
        </top>
        <bottom style="medium">
          <color theme="3"/>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4" tint="0.79998168889431442"/>
        </left>
        <right style="medium">
          <color theme="6" tint="0.79998168889431442"/>
        </right>
        <top/>
        <bottom/>
      </border>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right style="medium">
          <color theme="4" tint="0.79998168889431442"/>
        </right>
        <top style="medium">
          <color theme="3"/>
        </top>
        <bottom style="medium">
          <color theme="3"/>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thin">
          <color theme="4" tint="0.39994506668294322"/>
        </left>
        <right style="medium">
          <color theme="4" tint="0.79998168889431442"/>
        </right>
        <top/>
        <bottom/>
      </border>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3"/>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style="medium">
          <color theme="6" tint="0.79998168889431442"/>
        </right>
        <top style="medium">
          <color theme="3"/>
        </top>
        <bottom style="medium">
          <color theme="3"/>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wrapText="0" relativeIndent="1" justifyLastLine="0" shrinkToFit="1" readingOrder="0"/>
      <border diagonalUp="0" diagonalDown="0" outline="0">
        <left/>
        <right style="medium">
          <color theme="6"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indent="0" justifyLastLine="0" readingOrder="0"/>
      <border diagonalUp="0" diagonalDown="0" outline="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4" tint="0.79998168889431442"/>
        </left>
        <right style="medium">
          <color theme="3"/>
        </right>
        <top style="medium">
          <color theme="3"/>
        </top>
        <bottom style="medium">
          <color theme="6" tint="0.79998168889431442"/>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4" tint="0.79998168889431442"/>
        </right>
        <top style="medium">
          <color theme="3"/>
        </top>
        <bottom style="medium">
          <color theme="3"/>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top style="medium">
          <color theme="3"/>
        </top>
        <bottom style="medium">
          <color theme="3"/>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top style="medium">
          <color theme="3"/>
        </top>
        <bottom style="medium">
          <color theme="3"/>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eiryo UI"/>
        <family val="3"/>
        <charset val="128"/>
        <scheme val="none"/>
      </font>
      <fill>
        <patternFill patternType="solid">
          <fgColor indexed="64"/>
          <bgColor theme="4"/>
        </patternFill>
      </fill>
      <alignment horizontal="left" vertical="center" textRotation="0" indent="0" justifyLastLine="0" readingOrder="0"/>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eiryo UI"/>
        <family val="3"/>
        <charset val="128"/>
        <scheme val="none"/>
      </font>
      <fill>
        <patternFill patternType="solid">
          <fgColor indexed="64"/>
          <bgColor theme="4"/>
        </patternFill>
      </fill>
      <alignment horizontal="left" vertical="center" textRotation="0" wrapText="0" indent="1" justifyLastLine="0" shrinkToFit="0" readingOrder="0"/>
      <border diagonalUp="0" diagonalDown="0" outline="0">
        <left/>
        <right style="medium">
          <color theme="4"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eiryo UI"/>
        <family val="3"/>
        <charset val="128"/>
        <scheme val="none"/>
      </font>
      <fill>
        <patternFill patternType="solid">
          <fgColor indexed="64"/>
          <bgColor theme="4"/>
        </patternFill>
      </fill>
      <alignment horizontal="left" vertical="center" textRotation="0" indent="0" justifyLastLine="0" readingOrder="0"/>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eiryo UI"/>
        <family val="3"/>
        <charset val="128"/>
        <scheme val="none"/>
      </font>
      <fill>
        <patternFill patternType="solid">
          <fgColor indexed="64"/>
          <bgColor theme="4"/>
        </patternFill>
      </fill>
      <alignment horizontal="left" vertical="center" textRotation="0" wrapText="0" indent="1" justifyLastLine="0" shrinkToFit="0" readingOrder="0"/>
      <border diagonalUp="0" diagonalDown="0" outline="0">
        <left/>
        <right style="medium">
          <color theme="4"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wrapText="0" relativeIndent="1" justifyLastLine="0" shrinkToFit="1" readingOrder="0"/>
      <border diagonalUp="0" diagonalDown="0" outline="0">
        <left/>
        <right style="medium">
          <color theme="4"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eiryo UI"/>
        <family val="3"/>
        <charset val="128"/>
        <scheme val="none"/>
      </font>
      <fill>
        <patternFill patternType="solid">
          <fgColor indexed="64"/>
          <bgColor theme="4"/>
        </patternFill>
      </fill>
      <alignment horizontal="left" vertical="center" textRotation="0" indent="0" justifyLastLine="0" readingOrder="0"/>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border>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border diagonalUp="0" diagonalDown="0" outline="0">
        <left/>
        <right style="medium">
          <color theme="4" tint="0.79998168889431442"/>
        </right>
        <top/>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4" tint="0.79998168889431442"/>
        </right>
      </border>
    </dxf>
    <dxf>
      <font>
        <b val="0"/>
        <i val="0"/>
        <strike val="0"/>
        <condense val="0"/>
        <extend val="0"/>
        <outline val="0"/>
        <shadow val="0"/>
        <u val="none"/>
        <vertAlign val="baseline"/>
        <sz val="10"/>
        <color theme="3"/>
        <name val="Meiryo UI"/>
        <family val="3"/>
        <charset val="128"/>
        <scheme val="none"/>
      </font>
      <fill>
        <patternFill patternType="solid">
          <fgColor indexed="64"/>
          <bgColor theme="4"/>
        </patternFill>
      </fill>
      <alignment horizontal="left" vertical="center" textRotation="0" wrapText="0" indent="1" justifyLastLine="0" shrinkToFit="0" readingOrder="0"/>
      <border diagonalUp="0" diagonalDown="0" outline="0">
        <left/>
        <right style="medium">
          <color theme="4"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eiryo UI"/>
        <family val="3"/>
        <charset val="128"/>
        <scheme val="none"/>
      </font>
      <fill>
        <patternFill patternType="solid">
          <fgColor indexed="64"/>
          <bgColor theme="4"/>
        </patternFill>
      </fill>
      <alignment horizontal="left" vertical="center" textRotation="0" indent="0" justifyLastLine="0" readingOrder="0"/>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thin">
          <color theme="4" tint="0.39994506668294322"/>
        </left>
        <right style="medium">
          <color theme="4" tint="0.79998168889431442"/>
        </right>
        <top/>
        <bottom/>
      </border>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border>
    </dxf>
    <dxf>
      <font>
        <b val="0"/>
        <i val="0"/>
        <strike val="0"/>
        <condense val="0"/>
        <extend val="0"/>
        <outline val="0"/>
        <shadow val="0"/>
        <u val="none"/>
        <vertAlign val="baseline"/>
        <sz val="10"/>
        <color theme="3"/>
        <name val="Meiryo UI"/>
        <family val="3"/>
        <charset val="128"/>
        <scheme val="none"/>
      </font>
      <numFmt numFmtId="178" formatCode="&quot;$&quot;#,##0"/>
      <fill>
        <patternFill patternType="solid">
          <fgColor indexed="64"/>
          <bgColor theme="4"/>
        </patternFill>
      </fill>
      <alignment horizontal="right" vertical="center" textRotation="0" wrapText="0" indent="0" justifyLastLine="0" shrinkToFit="0" readingOrder="0"/>
      <border diagonalUp="0" diagonalDown="0" outline="0">
        <left/>
        <right style="medium">
          <color theme="4" tint="0.79998168889431442"/>
        </right>
        <top/>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4" tint="0.79998168889431442"/>
        </right>
      </border>
    </dxf>
    <dxf>
      <font>
        <b val="0"/>
        <i val="0"/>
        <strike val="0"/>
        <condense val="0"/>
        <extend val="0"/>
        <outline val="0"/>
        <shadow val="0"/>
        <u val="none"/>
        <vertAlign val="baseline"/>
        <sz val="10"/>
        <color theme="3"/>
        <name val="Meiryo UI"/>
        <family val="3"/>
        <charset val="128"/>
        <scheme val="none"/>
      </font>
      <fill>
        <patternFill patternType="solid">
          <fgColor indexed="64"/>
          <bgColor theme="4"/>
        </patternFill>
      </fill>
      <alignment horizontal="left" vertical="center" textRotation="0" wrapText="0" indent="1" justifyLastLine="0" shrinkToFit="0" readingOrder="0"/>
      <border diagonalUp="0" diagonalDown="0" outline="0">
        <left/>
        <right style="medium">
          <color theme="4"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wrapText="0" relativeIndent="1" justifyLastLine="0" shrinkToFit="1" readingOrder="0"/>
      <border diagonalUp="0" diagonalDown="0" outline="0">
        <left/>
        <right style="medium">
          <color theme="4"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indent="0" justifyLastLine="0" readingOrder="0"/>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top/>
        <bottom style="medium">
          <color theme="3"/>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6" tint="0.79998168889431442"/>
        </left>
        <right style="medium">
          <color theme="6"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indent="0" justifyLastLine="0" readingOrder="0"/>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right/>
        <top style="medium">
          <color theme="3"/>
        </top>
        <bottom style="medium">
          <color theme="3"/>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outline="0">
        <left/>
        <right style="thin">
          <color theme="4" tint="0.39994506668294322"/>
        </right>
      </border>
    </dxf>
    <dxf>
      <font>
        <b val="0"/>
        <i val="0"/>
        <strike val="0"/>
        <condense val="0"/>
        <extend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style="medium">
          <color theme="6" tint="0.79998168889431442"/>
        </right>
        <top style="medium">
          <color theme="3"/>
        </top>
        <bottom style="medium">
          <color theme="3"/>
        </bottom>
      </border>
    </dxf>
    <dxf>
      <font>
        <strike val="0"/>
        <outline val="0"/>
        <shadow val="0"/>
        <u val="none"/>
        <vertAlign val="baseline"/>
        <name val="Meiryo UI"/>
        <family val="3"/>
        <charset val="128"/>
        <scheme val="none"/>
      </font>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indent="0" justifyLastLine="0" readingOrder="0"/>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right style="medium">
          <color theme="3"/>
        </right>
        <top style="medium">
          <color theme="3"/>
        </top>
        <bottom style="medium">
          <color theme="3"/>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right style="medium">
          <color theme="6" tint="0.79998168889431442"/>
        </right>
        <top style="medium">
          <color theme="3"/>
        </top>
        <bottom style="medium">
          <color theme="3"/>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thin">
          <color theme="4" tint="0.39994506668294322"/>
        </left>
        <right style="medium">
          <color theme="6" tint="0.79998168889431442"/>
        </right>
      </border>
    </dxf>
    <dxf>
      <font>
        <b val="0"/>
        <i val="0"/>
        <strike val="0"/>
        <condense val="0"/>
        <extend val="0"/>
        <outline val="0"/>
        <shadow val="0"/>
        <u val="none"/>
        <vertAlign val="baseline"/>
        <sz val="10"/>
        <color theme="4"/>
        <name val="Meiryo UI"/>
        <family val="3"/>
        <charset val="128"/>
        <scheme val="none"/>
      </font>
      <numFmt numFmtId="178"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eiryo UI"/>
        <family val="3"/>
        <charset val="128"/>
        <scheme val="none"/>
      </font>
      <numFmt numFmtId="9" formatCode="&quot;¥&quot;#,##0;&quot;¥&quot;\-#,##0"/>
      <fill>
        <patternFill patternType="none">
          <fgColor indexed="64"/>
          <bgColor indexed="65"/>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border>
    </dxf>
    <dxf>
      <font>
        <b val="0"/>
        <i val="0"/>
        <strike val="0"/>
        <condense val="0"/>
        <extend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top style="medium">
          <color theme="3"/>
        </top>
        <bottom style="medium">
          <color theme="3"/>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4" tint="0.79998168889431442"/>
        </left>
        <right style="medium">
          <color theme="6" tint="0.79998168889431442"/>
        </right>
        <top/>
        <bottom/>
      </border>
    </dxf>
    <dxf>
      <font>
        <strike val="0"/>
        <outline val="0"/>
        <shadow val="0"/>
        <u val="none"/>
        <vertAlign val="baseline"/>
        <sz val="10"/>
        <color theme="3"/>
        <name val="Meiryo UI"/>
        <family val="3"/>
        <charset val="128"/>
        <scheme val="none"/>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indent="0" justifyLastLine="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indent="0" justifyLastLine="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theme="4"/>
        <name val="Meiryo UI"/>
        <family val="3"/>
        <charset val="128"/>
        <scheme val="none"/>
      </font>
      <numFmt numFmtId="9" formatCode="&quot;¥&quot;#,##0;&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style="medium">
          <color theme="3"/>
        </right>
        <top style="medium">
          <color theme="3"/>
        </top>
        <bottom style="medium">
          <color theme="3"/>
        </bottom>
      </border>
    </dxf>
    <dxf>
      <font>
        <strike val="0"/>
        <outline val="0"/>
        <shadow val="0"/>
        <u val="none"/>
        <vertAlign val="baseline"/>
        <sz val="10"/>
        <color theme="3"/>
        <name val="Meiryo UI"/>
        <family val="3"/>
        <charset val="128"/>
        <scheme val="none"/>
      </font>
      <numFmt numFmtId="9" formatCode="&quot;¥&quot;#,##0;&quot;¥&quot;\-#,##0"/>
      <alignment horizontal="right" vertical="center" textRotation="0" wrapText="0" relativeIndent="1" justifyLastLine="0" shrinkToFit="0" readingOrder="0"/>
      <border diagonalUp="0" diagonalDown="0" outline="0">
        <right style="medium">
          <color theme="6" tint="0.79998168889431442"/>
        </right>
      </border>
    </dxf>
    <dxf>
      <font>
        <b val="0"/>
        <i val="0"/>
        <strike val="0"/>
        <condense val="0"/>
        <extend val="0"/>
        <outline val="0"/>
        <shadow val="0"/>
        <u val="none"/>
        <vertAlign val="baseline"/>
        <sz val="10"/>
        <color theme="4"/>
        <name val="Meiryo UI"/>
        <family val="3"/>
        <charset val="128"/>
        <scheme val="none"/>
      </font>
      <numFmt numFmtId="9" formatCode="&quot;¥&quot;#,##0;&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style="medium">
          <color theme="3"/>
        </top>
        <bottom style="medium">
          <color theme="3"/>
        </bottom>
      </border>
    </dxf>
    <dxf>
      <font>
        <strike val="0"/>
        <outline val="0"/>
        <shadow val="0"/>
        <u val="none"/>
        <vertAlign val="baseline"/>
        <sz val="10"/>
        <color theme="3"/>
        <name val="Meiryo UI"/>
        <family val="3"/>
        <charset val="128"/>
        <scheme val="none"/>
      </font>
      <numFmt numFmtId="9" formatCode="&quot;¥&quot;#,##0;&quot;¥&quot;\-#,##0"/>
      <alignment horizontal="right" vertical="center" textRotation="0" wrapText="0" relativeIndent="1" justifyLastLine="0" shrinkToFit="0" readingOrder="0"/>
    </dxf>
    <dxf>
      <font>
        <b val="0"/>
        <i val="0"/>
        <strike val="0"/>
        <condense val="0"/>
        <extend val="0"/>
        <outline val="0"/>
        <shadow val="0"/>
        <u val="none"/>
        <vertAlign val="baseline"/>
        <sz val="10"/>
        <color theme="4"/>
        <name val="Meiryo UI"/>
        <family val="3"/>
        <charset val="128"/>
        <scheme val="none"/>
      </font>
      <numFmt numFmtId="9" formatCode="&quot;¥&quot;#,##0;&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top style="medium">
          <color theme="3"/>
        </top>
        <bottom style="medium">
          <color theme="3"/>
        </bottom>
      </border>
    </dxf>
    <dxf>
      <font>
        <strike val="0"/>
        <outline val="0"/>
        <shadow val="0"/>
        <u val="none"/>
        <vertAlign val="baseline"/>
        <sz val="10"/>
        <color theme="3"/>
        <name val="Meiryo UI"/>
        <family val="3"/>
        <charset val="128"/>
        <scheme val="none"/>
      </font>
      <numFmt numFmtId="9" formatCode="&quot;¥&quot;#,##0;&quot;¥&quot;\-#,##0"/>
      <alignment horizontal="right" vertical="center" textRotation="0" wrapText="0" relativeIndent="1" justifyLastLine="0" shrinkToFit="0" readingOrder="0"/>
      <border diagonalUp="0" diagonalDown="0" outline="0">
        <left/>
        <right style="medium">
          <color theme="6" tint="0.79998168889431442"/>
        </right>
      </border>
    </dxf>
    <dxf>
      <font>
        <b val="0"/>
        <i val="0"/>
        <strike val="0"/>
        <condense val="0"/>
        <extend val="0"/>
        <outline val="0"/>
        <shadow val="0"/>
        <u val="none"/>
        <vertAlign val="baseline"/>
        <sz val="10"/>
        <color theme="4"/>
        <name val="Meiryo UI"/>
        <family val="3"/>
        <charset val="128"/>
        <scheme val="none"/>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top/>
        <bottom style="medium">
          <color theme="3"/>
        </bottom>
      </border>
    </dxf>
    <dxf>
      <font>
        <b val="0"/>
        <strike val="0"/>
        <outline val="0"/>
        <shadow val="0"/>
        <u val="none"/>
        <vertAlign val="baseline"/>
        <sz val="10"/>
        <color theme="3"/>
        <name val="Meiryo UI"/>
        <family val="3"/>
        <charset val="128"/>
        <scheme val="none"/>
      </font>
      <border diagonalUp="0" diagonalDown="0" outline="0">
        <left style="medium">
          <color theme="6" tint="0.79998168889431442"/>
        </left>
        <right style="medium">
          <color theme="6" tint="0.79998168889431442"/>
        </right>
      </border>
    </dxf>
    <dxf>
      <border diagonalUp="0" diagonalDown="0">
        <left/>
        <right/>
        <top style="thin">
          <color theme="4" tint="0.39994506668294322"/>
        </top>
        <bottom style="thin">
          <color theme="4" tint="0.39994506668294322"/>
        </bottom>
      </border>
    </dxf>
    <dxf>
      <border diagonalUp="0" diagonalDown="0">
        <left/>
        <right/>
        <top style="thin">
          <color theme="4" tint="0.39994506668294322"/>
        </top>
        <bottom style="thin">
          <color theme="4" tint="0.39994506668294322"/>
        </bottom>
      </border>
    </dxf>
    <dxf>
      <border>
        <top style="medium">
          <color theme="3"/>
        </top>
      </border>
    </dxf>
    <dxf>
      <border diagonalUp="0" diagonalDown="0">
        <left/>
        <right/>
        <top style="thin">
          <color theme="4" tint="0.39994506668294322"/>
        </top>
        <bottom style="thin">
          <color theme="4" tint="0.39994506668294322"/>
        </bottom>
      </border>
    </dxf>
    <dxf>
      <border>
        <bottom style="medium">
          <color theme="3"/>
        </bottom>
      </border>
    </dxf>
    <dxf>
      <border>
        <top style="medium">
          <color theme="3"/>
        </top>
      </border>
    </dxf>
    <dxf>
      <border diagonalUp="0" diagonalDown="0">
        <left/>
        <right/>
        <top style="thin">
          <color theme="4" tint="0.39994506668294322"/>
        </top>
        <bottom style="thin">
          <color theme="4" tint="0.39994506668294322"/>
        </bottom>
      </border>
    </dxf>
    <dxf>
      <border>
        <bottom style="medium">
          <color theme="3"/>
        </bottom>
      </border>
    </dxf>
    <dxf>
      <border diagonalUp="0" diagonalDown="0">
        <left/>
        <right/>
        <top style="thin">
          <color theme="4" tint="0.39994506668294322"/>
        </top>
        <bottom style="thin">
          <color theme="4" tint="0.39994506668294322"/>
        </bottom>
      </border>
    </dxf>
    <dxf>
      <border diagonalUp="0" diagonalDown="0">
        <left/>
        <right/>
        <top style="thin">
          <color theme="4" tint="0.39994506668294322"/>
        </top>
        <bottom style="thin">
          <color theme="4" tint="0.39994506668294322"/>
        </bottom>
      </border>
    </dxf>
    <dxf>
      <border diagonalUp="0" diagonalDown="0">
        <left/>
        <right/>
        <top style="thin">
          <color theme="4" tint="0.39994506668294322"/>
        </top>
        <bottom style="thin">
          <color theme="4" tint="0.39994506668294322"/>
        </bottom>
      </border>
    </dxf>
    <dxf>
      <border diagonalUp="0" diagonalDown="0">
        <left/>
        <right/>
        <top style="thin">
          <color theme="4" tint="0.39994506668294322"/>
        </top>
        <bottom style="thin">
          <color theme="4" tint="0.39994506668294322"/>
        </bottom>
      </border>
    </dxf>
    <dxf>
      <border>
        <top style="medium">
          <color theme="3"/>
        </top>
      </border>
    </dxf>
    <dxf>
      <border diagonalUp="0" diagonalDown="0">
        <left/>
        <right/>
        <top style="thin">
          <color theme="4" tint="0.39994506668294322"/>
        </top>
        <bottom style="thin">
          <color theme="4" tint="0.39994506668294322"/>
        </bottom>
      </border>
    </dxf>
    <dxf>
      <border>
        <bottom style="medium">
          <color theme="3"/>
        </bottom>
      </border>
    </dxf>
    <dxf>
      <border>
        <top style="medium">
          <color theme="3"/>
        </top>
      </border>
    </dxf>
    <dxf>
      <border diagonalUp="0" diagonalDown="0">
        <left/>
        <right/>
        <top style="thin">
          <color theme="4" tint="0.39994506668294322"/>
        </top>
        <bottom style="thin">
          <color theme="4" tint="0.39994506668294322"/>
        </bottom>
      </border>
    </dxf>
    <dxf>
      <border>
        <bottom style="medium">
          <color theme="3"/>
        </bottom>
      </border>
    </dxf>
    <dxf>
      <border>
        <top style="medium">
          <color theme="3"/>
        </top>
      </border>
    </dxf>
    <dxf>
      <border diagonalUp="0" diagonalDown="0">
        <left/>
        <right/>
        <top style="thin">
          <color theme="4" tint="0.39994506668294322"/>
        </top>
        <bottom style="thin">
          <color theme="4" tint="0.39994506668294322"/>
        </bottom>
      </border>
    </dxf>
    <dxf>
      <border>
        <bottom style="medium">
          <color theme="3"/>
        </bottom>
      </border>
    </dxf>
    <dxf>
      <border>
        <top style="medium">
          <color theme="3"/>
        </top>
      </border>
    </dxf>
    <dxf>
      <border diagonalUp="0" diagonalDown="0">
        <left/>
        <right/>
        <top style="thin">
          <color theme="4" tint="0.39994506668294322"/>
        </top>
        <bottom style="thin">
          <color theme="4" tint="0.39994506668294322"/>
        </bottom>
      </border>
    </dxf>
    <dxf>
      <border>
        <bottom style="medium">
          <color theme="3"/>
        </bottom>
      </border>
    </dxf>
    <dxf>
      <font>
        <b val="0"/>
        <i val="0"/>
      </font>
    </dxf>
    <dxf>
      <font>
        <b/>
        <i val="0"/>
      </font>
    </dxf>
    <dxf>
      <font>
        <b/>
        <i val="0"/>
        <color theme="3"/>
      </font>
      <fill>
        <patternFill>
          <bgColor theme="4"/>
        </patternFill>
      </fill>
    </dxf>
    <dxf>
      <font>
        <b val="0"/>
        <i val="0"/>
      </font>
    </dxf>
    <dxf>
      <font>
        <b/>
        <i val="0"/>
      </font>
    </dxf>
    <dxf>
      <font>
        <b/>
        <i val="0"/>
      </font>
    </dxf>
  </dxfs>
  <tableStyles count="2" defaultTableStyle="TableStyleMedium9">
    <tableStyle name="予算" pivot="0" count="3" xr9:uid="{00000000-0011-0000-FFFF-FFFF00000000}">
      <tableStyleElement type="headerRow" dxfId="161"/>
      <tableStyleElement type="totalRow" dxfId="160"/>
      <tableStyleElement type="firstColumn" dxfId="159"/>
    </tableStyle>
    <tableStyle name="交通費" pivot="0" count="3" xr9:uid="{00000000-0011-0000-FFFF-FFFF01000000}">
      <tableStyleElement type="headerRow" dxfId="158"/>
      <tableStyleElement type="totalRow" dxfId="157"/>
      <tableStyleElement type="firstColumn" dxfId="156"/>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貯蓄または投資" displayName="貯蓄または投資" ref="G38:J42" totalsRowCount="1" headerRowDxfId="24" dataDxfId="22" totalsRowDxfId="23" headerRowBorderDxfId="136" tableBorderDxfId="135" totalsRowBorderDxfId="134">
  <autoFilter ref="G38:J41" xr:uid="{00000000-0009-0000-0100-00000A000000}">
    <filterColumn colId="0" hiddenButton="1"/>
    <filterColumn colId="1" hiddenButton="1"/>
    <filterColumn colId="2" hiddenButton="1"/>
    <filterColumn colId="3" hiddenButton="1"/>
  </autoFilter>
  <tableColumns count="4">
    <tableColumn id="1" xr3:uid="{00000000-0010-0000-0900-000001000000}" name="貯蓄または投資" totalsRowLabel="集計" dataDxfId="32" totalsRowDxfId="31"/>
    <tableColumn id="2" xr3:uid="{00000000-0010-0000-0900-000002000000}" name="予算" totalsRowFunction="sum" dataDxfId="30" totalsRowDxfId="29"/>
    <tableColumn id="3" xr3:uid="{00000000-0010-0000-0900-000003000000}" name="実費" totalsRowFunction="sum" dataDxfId="28" totalsRowDxfId="27"/>
    <tableColumn id="4" xr3:uid="{00000000-0010-0000-0900-000004000000}" name="差額" totalsRowFunction="sum" dataDxfId="26" totalsRowDxfId="25">
      <calculatedColumnFormula>貯蓄または投資[[#This Row],[予算]]-貯蓄または投資[[#This Row],[実費]]</calculatedColumnFormula>
    </tableColumn>
  </tableColumns>
  <tableStyleInfo name="予算" showFirstColumn="1" showLastColumn="0" showRowStripes="1" showColumnStripes="0"/>
  <extLst>
    <ext xmlns:x14="http://schemas.microsoft.com/office/spreadsheetml/2009/9/main" uri="{504A1905-F514-4f6f-8877-14C23A59335A}">
      <x14:table altTextSummary="この表に貯蓄または投資の予算と実費を入力します。差額が自動的に計算され、アイコンが更新されます"/>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日常生活関連費" displayName="日常生活関連費" ref="B54:E62" totalsRowCount="1" headerRowDxfId="13" dataDxfId="11" totalsRowDxfId="12" tableBorderDxfId="133">
  <autoFilter ref="B54:E61" xr:uid="{00000000-0009-0000-0100-000007000000}">
    <filterColumn colId="0" hiddenButton="1"/>
    <filterColumn colId="1" hiddenButton="1"/>
    <filterColumn colId="2" hiddenButton="1"/>
    <filterColumn colId="3" hiddenButton="1"/>
  </autoFilter>
  <tableColumns count="4">
    <tableColumn id="1" xr3:uid="{00000000-0010-0000-0A00-000001000000}" name="日常生活関連費" totalsRowLabel="集計" dataDxfId="21" totalsRowDxfId="20"/>
    <tableColumn id="2" xr3:uid="{00000000-0010-0000-0A00-000002000000}" name="予算" totalsRowFunction="sum" dataDxfId="19" totalsRowDxfId="18"/>
    <tableColumn id="3" xr3:uid="{00000000-0010-0000-0A00-000003000000}" name="実費" totalsRowFunction="sum" dataDxfId="17" totalsRowDxfId="16"/>
    <tableColumn id="4" xr3:uid="{00000000-0010-0000-0A00-000004000000}" name="差額" totalsRowFunction="sum" dataDxfId="15" totalsRowDxfId="14">
      <calculatedColumnFormula>日常生活関連費[[#This Row],[予算]]-日常生活関連費[[#This Row],[実費]]</calculatedColumnFormula>
    </tableColumn>
  </tableColumns>
  <tableStyleInfo name="交通費" showFirstColumn="1" showLastColumn="0" showRowStripes="1" showColumnStripes="0"/>
  <extLst>
    <ext xmlns:x14="http://schemas.microsoft.com/office/spreadsheetml/2009/9/main" uri="{504A1905-F514-4f6f-8877-14C23A59335A}">
      <x14:table altTextSummary="この表に日常生活関連費の予算と実費を入力します。差額が自動的に計算され、アイコンが更新されます"/>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エンターテインメント" displayName="娯楽" ref="G10:J20" totalsRowCount="1" headerRowDxfId="6" dataDxfId="4" totalsRowDxfId="5" tableBorderDxfId="132">
  <tableColumns count="4">
    <tableColumn id="1" xr3:uid="{00000000-0010-0000-0B00-000001000000}" name="娯楽" totalsRowLabel="集計" dataDxfId="10" totalsRowDxfId="3"/>
    <tableColumn id="2" xr3:uid="{00000000-0010-0000-0B00-000002000000}" name="予算" totalsRowFunction="sum" dataDxfId="9" totalsRowDxfId="2"/>
    <tableColumn id="3" xr3:uid="{00000000-0010-0000-0B00-000003000000}" name="実費" totalsRowFunction="sum" dataDxfId="8" totalsRowDxfId="1"/>
    <tableColumn id="4" xr3:uid="{00000000-0010-0000-0B00-000004000000}" name="差額" totalsRowFunction="sum" dataDxfId="7" totalsRowDxfId="0"/>
  </tableColumns>
  <tableStyleInfo name="交通費" showFirstColumn="1" showLastColumn="0" showRowStripes="1" showColumnStripes="0"/>
  <extLst>
    <ext xmlns:x14="http://schemas.microsoft.com/office/spreadsheetml/2009/9/main" uri="{504A1905-F514-4f6f-8877-14C23A59335A}">
      <x14:table altTextSummary="この表に娯楽費の予算と実費を入力します。差額が自動的に計算され、アイコンが更新されます"/>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住居費" displayName="住居費" ref="B10:E21" totalsRowCount="1" headerRowDxfId="123" dataDxfId="121" totalsRowDxfId="122" headerRowBorderDxfId="155" tableBorderDxfId="154" totalsRowBorderDxfId="153">
  <autoFilter ref="B10:E20" xr:uid="{00000000-0009-0000-0100-000001000000}">
    <filterColumn colId="0" hiddenButton="1"/>
    <filterColumn colId="1" hiddenButton="1"/>
    <filterColumn colId="2" hiddenButton="1"/>
    <filterColumn colId="3" hiddenButton="1"/>
  </autoFilter>
  <tableColumns count="4">
    <tableColumn id="1" xr3:uid="{00000000-0010-0000-0000-000001000000}" name="住居費" totalsRowLabel="集計" dataDxfId="131" totalsRowDxfId="130"/>
    <tableColumn id="2" xr3:uid="{00000000-0010-0000-0000-000002000000}" name="予算" totalsRowFunction="sum" dataDxfId="129" totalsRowDxfId="128"/>
    <tableColumn id="3" xr3:uid="{00000000-0010-0000-0000-000003000000}" name="実費" totalsRowFunction="sum" dataDxfId="127" totalsRowDxfId="126"/>
    <tableColumn id="4" xr3:uid="{00000000-0010-0000-0000-000004000000}" name="差額" totalsRowFunction="sum" dataDxfId="125" totalsRowDxfId="124">
      <calculatedColumnFormula>住居費[[#This Row],[予算]]-住居費[[#This Row],[実費]]</calculatedColumnFormula>
    </tableColumn>
  </tableColumns>
  <tableStyleInfo name="予算" showFirstColumn="1" showLastColumn="0" showRowStripes="1" showColumnStripes="0"/>
  <extLst>
    <ext xmlns:x14="http://schemas.microsoft.com/office/spreadsheetml/2009/9/main" uri="{504A1905-F514-4f6f-8877-14C23A59335A}">
      <x14:table altTextSummary="この表に住居費の予算と実費を入力します。差額が自動的に計算され、アイコンが更新されます"/>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保険料" displayName="保険料" ref="B33:E38" totalsRowCount="1" headerRowDxfId="112" dataDxfId="110" totalsRowDxfId="111" headerRowBorderDxfId="152" tableBorderDxfId="151" totalsRowBorderDxfId="150">
  <autoFilter ref="B33:E37" xr:uid="{00000000-0009-0000-0100-000004000000}">
    <filterColumn colId="0" hiddenButton="1"/>
    <filterColumn colId="1" hiddenButton="1"/>
    <filterColumn colId="2" hiddenButton="1"/>
    <filterColumn colId="3" hiddenButton="1"/>
  </autoFilter>
  <tableColumns count="4">
    <tableColumn id="1" xr3:uid="{00000000-0010-0000-0100-000001000000}" name="保険料" totalsRowLabel="集計" dataDxfId="120" totalsRowDxfId="119"/>
    <tableColumn id="2" xr3:uid="{00000000-0010-0000-0100-000002000000}" name="予算" totalsRowFunction="sum" dataDxfId="118" totalsRowDxfId="117"/>
    <tableColumn id="3" xr3:uid="{00000000-0010-0000-0100-000003000000}" name="実費" totalsRowFunction="sum" dataDxfId="116" totalsRowDxfId="115"/>
    <tableColumn id="4" xr3:uid="{00000000-0010-0000-0100-000004000000}" name="差額" totalsRowFunction="sum" dataDxfId="114" totalsRowDxfId="113">
      <calculatedColumnFormula>保険料[[#This Row],[予算]]-保険料[[#This Row],[実費]]</calculatedColumnFormula>
    </tableColumn>
  </tableColumns>
  <tableStyleInfo name="予算" showFirstColumn="1" showLastColumn="0" showRowStripes="1" showColumnStripes="0"/>
  <extLst>
    <ext xmlns:x14="http://schemas.microsoft.com/office/spreadsheetml/2009/9/main" uri="{504A1905-F514-4f6f-8877-14C23A59335A}">
      <x14:table altTextSummary="この表に保険料の予算と実費を入力します。差額が自動的に計算され、アイコンが更新されます"/>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法務" displayName="法務" ref="G50:J55" totalsRowCount="1" headerRowDxfId="101" dataDxfId="99" totalsRowDxfId="100" headerRowBorderDxfId="149" tableBorderDxfId="148" totalsRowBorderDxfId="147">
  <autoFilter ref="G50:J54" xr:uid="{00000000-0009-0000-0100-00000C000000}">
    <filterColumn colId="0" hiddenButton="1"/>
    <filterColumn colId="1" hiddenButton="1"/>
    <filterColumn colId="2" hiddenButton="1"/>
    <filterColumn colId="3" hiddenButton="1"/>
  </autoFilter>
  <tableColumns count="4">
    <tableColumn id="1" xr3:uid="{00000000-0010-0000-0200-000001000000}" name="法律" totalsRowLabel="集計" dataDxfId="109" totalsRowDxfId="108"/>
    <tableColumn id="2" xr3:uid="{00000000-0010-0000-0200-000002000000}" name="予算" totalsRowFunction="sum" dataDxfId="107" totalsRowDxfId="106"/>
    <tableColumn id="3" xr3:uid="{00000000-0010-0000-0200-000003000000}" name="実費" totalsRowFunction="sum" dataDxfId="105" totalsRowDxfId="104"/>
    <tableColumn id="4" xr3:uid="{00000000-0010-0000-0200-000004000000}" name="差額" totalsRowFunction="sum" dataDxfId="103" totalsRowDxfId="102">
      <calculatedColumnFormula>法務[[#This Row],[予算]]-法務[[#This Row],[実費]]</calculatedColumnFormula>
    </tableColumn>
  </tableColumns>
  <tableStyleInfo name="予算" showFirstColumn="1" showLastColumn="0" showRowStripes="1" showColumnStripes="0"/>
  <extLst>
    <ext xmlns:x14="http://schemas.microsoft.com/office/spreadsheetml/2009/9/main" uri="{504A1905-F514-4f6f-8877-14C23A59335A}">
      <x14:table altTextSummary="この表に法務費の予算と実費を入力します。差額が自動的に計算され、アイコンが更新されます"/>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ペット費用" displayName="ペット費用" ref="B46:E52" totalsRowCount="1" headerRowDxfId="90" dataDxfId="88" totalsRowDxfId="89" headerRowBorderDxfId="146" tableBorderDxfId="145" totalsRowBorderDxfId="144">
  <autoFilter ref="B46:E51" xr:uid="{00000000-0009-0000-0100-000006000000}">
    <filterColumn colId="0" hiddenButton="1"/>
    <filterColumn colId="1" hiddenButton="1"/>
    <filterColumn colId="2" hiddenButton="1"/>
    <filterColumn colId="3" hiddenButton="1"/>
  </autoFilter>
  <tableColumns count="4">
    <tableColumn id="1" xr3:uid="{00000000-0010-0000-0300-000001000000}" name="ペット費用" totalsRowLabel="集計" dataDxfId="98" totalsRowDxfId="97"/>
    <tableColumn id="2" xr3:uid="{00000000-0010-0000-0300-000002000000}" name="予算" totalsRowFunction="sum" dataDxfId="96" totalsRowDxfId="95"/>
    <tableColumn id="3" xr3:uid="{00000000-0010-0000-0300-000003000000}" name="実費" totalsRowFunction="sum" dataDxfId="94" totalsRowDxfId="93"/>
    <tableColumn id="4" xr3:uid="{00000000-0010-0000-0300-000004000000}" name="差額" totalsRowFunction="sum" dataDxfId="92" totalsRowDxfId="91">
      <calculatedColumnFormula>ペット費用[[#This Row],[予算]]-ペット費用[[#This Row],[実費]]</calculatedColumnFormula>
    </tableColumn>
  </tableColumns>
  <tableStyleInfo name="予算" showFirstColumn="1" showLastColumn="0" showRowStripes="1" showColumnStripes="0"/>
  <extLst>
    <ext xmlns:x14="http://schemas.microsoft.com/office/spreadsheetml/2009/9/main" uri="{504A1905-F514-4f6f-8877-14C23A59335A}">
      <x14:table altTextSummary="この表にペット費用の予算と実費を入力します。差額が自動的に計算され、アイコンが更新されます"/>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贈答および寄付" displayName="贈答および寄付" ref="G44:J48" totalsRowCount="1" headerRowDxfId="79" dataDxfId="77" totalsRowDxfId="78" tableBorderDxfId="143">
  <autoFilter ref="G44:J47" xr:uid="{00000000-0009-0000-0100-00000B000000}">
    <filterColumn colId="0" hiddenButton="1"/>
    <filterColumn colId="1" hiddenButton="1"/>
    <filterColumn colId="2" hiddenButton="1"/>
    <filterColumn colId="3" hiddenButton="1"/>
  </autoFilter>
  <tableColumns count="4">
    <tableColumn id="1" xr3:uid="{00000000-0010-0000-0400-000001000000}" name="贈答および寄付" totalsRowLabel="集計" dataDxfId="87" totalsRowDxfId="86"/>
    <tableColumn id="2" xr3:uid="{00000000-0010-0000-0400-000002000000}" name="予算" totalsRowFunction="sum" dataDxfId="85" totalsRowDxfId="84"/>
    <tableColumn id="3" xr3:uid="{00000000-0010-0000-0400-000003000000}" name="実費" totalsRowFunction="sum" dataDxfId="83" totalsRowDxfId="82"/>
    <tableColumn id="4" xr3:uid="{00000000-0010-0000-0400-000004000000}" name="差額" totalsRowFunction="sum" dataDxfId="81" totalsRowDxfId="80">
      <calculatedColumnFormula>贈答および寄付[[#This Row],[予算]]-贈答および寄付[[#This Row],[実費]]</calculatedColumnFormula>
    </tableColumn>
  </tableColumns>
  <tableStyleInfo name="交通費" showFirstColumn="1" showLastColumn="0" showRowStripes="1" showColumnStripes="0"/>
  <extLst>
    <ext xmlns:x14="http://schemas.microsoft.com/office/spreadsheetml/2009/9/main" uri="{504A1905-F514-4f6f-8877-14C23A59335A}">
      <x14:table altTextSummary="この表に贈答および寄付の予算と実費を入力します。差額が自動的に計算され、アイコンが更新されます"/>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食費" displayName="食費" ref="B40:E44" totalsRowCount="1" headerRowDxfId="68" dataDxfId="66" totalsRowDxfId="67" tableBorderDxfId="142">
  <autoFilter ref="B40:E43" xr:uid="{00000000-0009-0000-0100-000005000000}">
    <filterColumn colId="0" hiddenButton="1"/>
    <filterColumn colId="1" hiddenButton="1"/>
    <filterColumn colId="2" hiddenButton="1"/>
    <filterColumn colId="3" hiddenButton="1"/>
  </autoFilter>
  <tableColumns count="4">
    <tableColumn id="1" xr3:uid="{00000000-0010-0000-0500-000001000000}" name="食費" totalsRowLabel="集計" dataDxfId="76" totalsRowDxfId="75"/>
    <tableColumn id="2" xr3:uid="{00000000-0010-0000-0500-000002000000}" name="予算" totalsRowFunction="sum" dataDxfId="74" totalsRowDxfId="73"/>
    <tableColumn id="3" xr3:uid="{00000000-0010-0000-0500-000003000000}" name="実費" totalsRowFunction="sum" dataDxfId="72" totalsRowDxfId="71"/>
    <tableColumn id="4" xr3:uid="{00000000-0010-0000-0500-000004000000}" name="差額" totalsRowFunction="sum" dataDxfId="70" totalsRowDxfId="69">
      <calculatedColumnFormula>食費[[#This Row],[予算]]-食費[[#This Row],[実費]]</calculatedColumnFormula>
    </tableColumn>
  </tableColumns>
  <tableStyleInfo name="交通費" showFirstColumn="1" showLastColumn="0" showRowStripes="1" showColumnStripes="0"/>
  <extLst>
    <ext xmlns:x14="http://schemas.microsoft.com/office/spreadsheetml/2009/9/main" uri="{504A1905-F514-4f6f-8877-14C23A59335A}">
      <x14:table altTextSummary="この表に食費の予算と実費を入力します。差額が自動的に計算され、アイコンが更新されます"/>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税金" displayName="税金" ref="G31:J36" totalsRowCount="1" headerRowDxfId="57" dataDxfId="55" totalsRowDxfId="56" tableBorderDxfId="141">
  <autoFilter ref="G31:J35" xr:uid="{00000000-0009-0000-0100-000009000000}">
    <filterColumn colId="0" hiddenButton="1"/>
    <filterColumn colId="1" hiddenButton="1"/>
    <filterColumn colId="2" hiddenButton="1"/>
    <filterColumn colId="3" hiddenButton="1"/>
  </autoFilter>
  <tableColumns count="4">
    <tableColumn id="1" xr3:uid="{00000000-0010-0000-0600-000001000000}" name="税金" totalsRowLabel="集計" dataDxfId="65" totalsRowDxfId="64"/>
    <tableColumn id="2" xr3:uid="{00000000-0010-0000-0600-000002000000}" name="予算" totalsRowFunction="sum" dataDxfId="63" totalsRowDxfId="62"/>
    <tableColumn id="3" xr3:uid="{00000000-0010-0000-0600-000003000000}" name="実費" totalsRowFunction="sum" dataDxfId="61" totalsRowDxfId="60"/>
    <tableColumn id="4" xr3:uid="{00000000-0010-0000-0600-000004000000}" name="差額" totalsRowFunction="sum" dataDxfId="59" totalsRowDxfId="58">
      <calculatedColumnFormula>税金[[#This Row],[予算]]-税金[[#This Row],[実費]]</calculatedColumnFormula>
    </tableColumn>
  </tableColumns>
  <tableStyleInfo name="交通費" showFirstColumn="1" showLastColumn="0" showRowStripes="1" showColumnStripes="0"/>
  <extLst>
    <ext xmlns:x14="http://schemas.microsoft.com/office/spreadsheetml/2009/9/main" uri="{504A1905-F514-4f6f-8877-14C23A59335A}">
      <x14:table altTextSummary="この表に税金の予算と実費を入力します。差額が自動的に計算され、アイコンが更新されます"/>
    </ext>
  </extLst>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交通費" displayName="交通費" ref="B23:E31" totalsRowCount="1" headerRowDxfId="46" dataDxfId="44" totalsRowDxfId="45" tableBorderDxfId="140">
  <autoFilter ref="B23:E30" xr:uid="{00000000-0009-0000-0100-000003000000}">
    <filterColumn colId="0" hiddenButton="1"/>
    <filterColumn colId="1" hiddenButton="1"/>
    <filterColumn colId="2" hiddenButton="1"/>
    <filterColumn colId="3" hiddenButton="1"/>
  </autoFilter>
  <tableColumns count="4">
    <tableColumn id="1" xr3:uid="{00000000-0010-0000-0700-000001000000}" name="交通費" totalsRowLabel="集計" dataDxfId="54" totalsRowDxfId="53"/>
    <tableColumn id="2" xr3:uid="{00000000-0010-0000-0700-000002000000}" name="予算" totalsRowFunction="sum" dataDxfId="52" totalsRowDxfId="51"/>
    <tableColumn id="3" xr3:uid="{00000000-0010-0000-0700-000003000000}" name="実費" totalsRowFunction="sum" dataDxfId="50" totalsRowDxfId="49"/>
    <tableColumn id="4" xr3:uid="{00000000-0010-0000-0700-000004000000}" name="差額" totalsRowFunction="sum" dataDxfId="48" totalsRowDxfId="47">
      <calculatedColumnFormula>交通費[[#This Row],[予算]]-交通費[[#This Row],[実費]]</calculatedColumnFormula>
    </tableColumn>
  </tableColumns>
  <tableStyleInfo name="交通費" showFirstColumn="1" showLastColumn="0" showRowStripes="1" showColumnStripes="0"/>
  <extLst>
    <ext xmlns:x14="http://schemas.microsoft.com/office/spreadsheetml/2009/9/main" uri="{504A1905-F514-4f6f-8877-14C23A59335A}">
      <x14:table altTextSummary="この表に交通費の予算と実費を入力します。差額が自動的に計算され、アイコンが更新されます"/>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ローン" displayName="ローン" ref="G22:J29" totalsRowCount="1" headerRowDxfId="35" dataDxfId="33" totalsRowDxfId="34" headerRowBorderDxfId="139" tableBorderDxfId="138" totalsRowBorderDxfId="137">
  <autoFilter ref="G22:J28" xr:uid="{00000000-0009-0000-0100-000008000000}">
    <filterColumn colId="0" hiddenButton="1"/>
    <filterColumn colId="1" hiddenButton="1"/>
    <filterColumn colId="2" hiddenButton="1"/>
    <filterColumn colId="3" hiddenButton="1"/>
  </autoFilter>
  <tableColumns count="4">
    <tableColumn id="1" xr3:uid="{00000000-0010-0000-0800-000001000000}" name="ローン" totalsRowLabel="集計" dataDxfId="43" totalsRowDxfId="42"/>
    <tableColumn id="2" xr3:uid="{00000000-0010-0000-0800-000002000000}" name="予算" totalsRowFunction="sum" dataDxfId="41" totalsRowDxfId="40"/>
    <tableColumn id="3" xr3:uid="{00000000-0010-0000-0800-000003000000}" name="実費" totalsRowFunction="sum" dataDxfId="39" totalsRowDxfId="38"/>
    <tableColumn id="4" xr3:uid="{00000000-0010-0000-0800-000004000000}" name="差額" totalsRowFunction="sum" dataDxfId="37" totalsRowDxfId="36">
      <calculatedColumnFormula>ローン[[#This Row],[予算]]-ローン[[#This Row],[実費]]</calculatedColumnFormula>
    </tableColumn>
  </tableColumns>
  <tableStyleInfo name="予算" showFirstColumn="1" showLastColumn="0" showRowStripes="1" showColumnStripes="0"/>
  <extLst>
    <ext xmlns:x14="http://schemas.microsoft.com/office/spreadsheetml/2009/9/main" uri="{504A1905-F514-4f6f-8877-14C23A59335A}">
      <x14:table altTextSummary="この表にローンの予算と実費を入力します。差額が自動的に計算され、アイコンが更新されます"/>
    </ext>
  </extLst>
</table>
</file>

<file path=xl/theme/theme11.xml><?xml version="1.0" encoding="utf-8"?>
<a:theme xmlns:a="http://schemas.openxmlformats.org/drawingml/2006/main" name="Office Theme">
  <a:themeElements>
    <a:clrScheme name="Custom 24">
      <a:dk1>
        <a:sysClr val="windowText" lastClr="000000"/>
      </a:dk1>
      <a:lt1>
        <a:sysClr val="window" lastClr="FFFFFF"/>
      </a:lt1>
      <a:dk2>
        <a:srgbClr val="2F4158"/>
      </a:dk2>
      <a:lt2>
        <a:srgbClr val="F2F2F2"/>
      </a:lt2>
      <a:accent1>
        <a:srgbClr val="D0DE4E"/>
      </a:accent1>
      <a:accent2>
        <a:srgbClr val="3D5157"/>
      </a:accent2>
      <a:accent3>
        <a:srgbClr val="47653F"/>
      </a:accent3>
      <a:accent4>
        <a:srgbClr val="607E4C"/>
      </a:accent4>
      <a:accent5>
        <a:srgbClr val="78A141"/>
      </a:accent5>
      <a:accent6>
        <a:srgbClr val="9BBB59"/>
      </a:accent6>
      <a:hlink>
        <a:srgbClr val="9BBB59"/>
      </a:hlink>
      <a:folHlink>
        <a:srgbClr val="9BBB59"/>
      </a:folHlink>
    </a:clrScheme>
    <a:fontScheme name="Custom 5">
      <a:majorFont>
        <a:latin typeface="Franklin Gothic Demi"/>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printerSettings" Target="/xl/printerSettings/printerSettings11.bin" Id="rId1" /><Relationship Type="http://schemas.openxmlformats.org/officeDocument/2006/relationships/table" Target="/xl/tables/table57.xml" Id="rId6" /><Relationship Type="http://schemas.openxmlformats.org/officeDocument/2006/relationships/table" Target="/xl/tables/table108.xml" Id="rId11" /><Relationship Type="http://schemas.openxmlformats.org/officeDocument/2006/relationships/table" Target="/xl/tables/table49.xml" Id="rId5" /><Relationship Type="http://schemas.openxmlformats.org/officeDocument/2006/relationships/table" Target="/xl/tables/table910.xml" Id="rId10" /><Relationship Type="http://schemas.openxmlformats.org/officeDocument/2006/relationships/table" Target="/xl/tables/table311.xml" Id="rId4" /><Relationship Type="http://schemas.openxmlformats.org/officeDocument/2006/relationships/table" Target="/xl/tables/table812.xml" Id="rId9"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J63"/>
  <sheetViews>
    <sheetView showGridLines="0" tabSelected="1" zoomScaleNormal="100" workbookViewId="0"/>
  </sheetViews>
  <sheetFormatPr defaultRowHeight="14.25" x14ac:dyDescent="0.25"/>
  <cols>
    <col min="1" max="1" width="2.25" style="182" customWidth="1"/>
    <col min="2" max="2" width="30" style="182" customWidth="1"/>
    <col min="3" max="5" width="16.5" style="182" customWidth="1"/>
    <col min="6" max="6" width="4.375" style="182" customWidth="1"/>
    <col min="7" max="7" width="32.375" style="182" customWidth="1"/>
    <col min="8" max="10" width="16.5" style="182" customWidth="1"/>
    <col min="11" max="16384" width="9" style="182"/>
  </cols>
  <sheetData>
    <row r="1" spans="1:10" ht="71.45" customHeight="1" x14ac:dyDescent="0.25">
      <c r="A1" s="1"/>
      <c r="B1" s="156" t="s">
        <v>0</v>
      </c>
      <c r="C1" s="156"/>
      <c r="D1" s="156"/>
      <c r="E1" s="156"/>
      <c r="F1" s="156"/>
      <c r="G1" s="156"/>
      <c r="H1" s="156"/>
      <c r="I1" s="156"/>
      <c r="J1" s="156"/>
    </row>
    <row r="2" spans="1:10" ht="20.100000000000001" customHeight="1" x14ac:dyDescent="0.25">
      <c r="A2" s="2"/>
      <c r="B2" s="3"/>
      <c r="C2" s="4"/>
      <c r="D2" s="4"/>
      <c r="E2" s="4"/>
      <c r="F2" s="4"/>
      <c r="G2" s="4"/>
      <c r="H2" s="4"/>
      <c r="I2" s="4"/>
      <c r="J2" s="4"/>
    </row>
    <row r="3" spans="1:10" ht="18" customHeight="1" x14ac:dyDescent="0.25">
      <c r="A3" s="2"/>
      <c r="B3" s="168" t="s">
        <v>1</v>
      </c>
      <c r="C3" s="170" t="s">
        <v>37</v>
      </c>
      <c r="D3" s="171"/>
      <c r="E3" s="74">
        <v>2500</v>
      </c>
      <c r="F3" s="6"/>
      <c r="G3" s="5" t="s">
        <v>43</v>
      </c>
      <c r="H3" s="178" t="s">
        <v>74</v>
      </c>
      <c r="I3" s="179"/>
      <c r="J3" s="7">
        <f>SUM(C21,C31,C38,C44,C52,C62,H20,H29,H36,H42,H48,H55)</f>
        <v>2060</v>
      </c>
    </row>
    <row r="4" spans="1:10" ht="18" customHeight="1" thickBot="1" x14ac:dyDescent="0.3">
      <c r="A4" s="2"/>
      <c r="B4" s="166"/>
      <c r="C4" s="172" t="s">
        <v>38</v>
      </c>
      <c r="D4" s="173"/>
      <c r="E4" s="75">
        <v>500</v>
      </c>
      <c r="F4" s="6"/>
      <c r="G4" s="8" t="s">
        <v>44</v>
      </c>
      <c r="H4" s="180" t="s">
        <v>75</v>
      </c>
      <c r="I4" s="181"/>
      <c r="J4" s="9">
        <f>SUM(D21,D31,D38,D44,D52,D62,I20,I29,I36,I42,I48,I55)</f>
        <v>2040</v>
      </c>
    </row>
    <row r="5" spans="1:10" ht="18" customHeight="1" thickBot="1" x14ac:dyDescent="0.3">
      <c r="A5" s="2"/>
      <c r="B5" s="169"/>
      <c r="C5" s="157" t="s">
        <v>39</v>
      </c>
      <c r="D5" s="158"/>
      <c r="E5" s="76">
        <f>SUM(E3:E4)</f>
        <v>3000</v>
      </c>
      <c r="F5" s="6"/>
      <c r="G5" s="176" t="s">
        <v>45</v>
      </c>
      <c r="H5" s="176"/>
      <c r="I5" s="177"/>
      <c r="J5" s="10">
        <f>SUM(E21,E31,E38,E44,E52,E62,J20,J29,J36,J42,J48,J55)</f>
        <v>20</v>
      </c>
    </row>
    <row r="6" spans="1:10" ht="18" customHeight="1" x14ac:dyDescent="0.25">
      <c r="A6" s="2"/>
      <c r="B6" s="165" t="s">
        <v>2</v>
      </c>
      <c r="C6" s="159" t="s">
        <v>37</v>
      </c>
      <c r="D6" s="160"/>
      <c r="E6" s="77">
        <v>2500</v>
      </c>
      <c r="F6" s="6"/>
      <c r="G6" s="11" t="s">
        <v>46</v>
      </c>
      <c r="H6" s="178" t="s">
        <v>74</v>
      </c>
      <c r="I6" s="179"/>
      <c r="J6" s="12">
        <f>E5-J3</f>
        <v>940</v>
      </c>
    </row>
    <row r="7" spans="1:10" ht="18" customHeight="1" thickBot="1" x14ac:dyDescent="0.3">
      <c r="A7" s="2"/>
      <c r="B7" s="166"/>
      <c r="C7" s="161" t="s">
        <v>38</v>
      </c>
      <c r="D7" s="162"/>
      <c r="E7" s="78">
        <v>500</v>
      </c>
      <c r="F7" s="6"/>
      <c r="G7" s="13" t="s">
        <v>47</v>
      </c>
      <c r="H7" s="180" t="s">
        <v>75</v>
      </c>
      <c r="I7" s="181"/>
      <c r="J7" s="14">
        <f>E8-J4</f>
        <v>960</v>
      </c>
    </row>
    <row r="8" spans="1:10" ht="18" customHeight="1" thickBot="1" x14ac:dyDescent="0.3">
      <c r="A8" s="2"/>
      <c r="B8" s="167"/>
      <c r="C8" s="163" t="s">
        <v>39</v>
      </c>
      <c r="D8" s="164"/>
      <c r="E8" s="79">
        <f>SUM(E6:E7)</f>
        <v>3000</v>
      </c>
      <c r="F8" s="6"/>
      <c r="G8" s="174" t="s">
        <v>48</v>
      </c>
      <c r="H8" s="174"/>
      <c r="I8" s="175"/>
      <c r="J8" s="15">
        <f>J7-J6</f>
        <v>20</v>
      </c>
    </row>
    <row r="9" spans="1:10" ht="20.100000000000001" customHeight="1" thickBot="1" x14ac:dyDescent="0.3">
      <c r="A9" s="2"/>
      <c r="B9" s="183"/>
      <c r="C9" s="183"/>
      <c r="D9" s="183"/>
      <c r="E9" s="184"/>
      <c r="F9" s="6"/>
      <c r="G9" s="16"/>
      <c r="H9" s="16"/>
      <c r="I9" s="16"/>
      <c r="J9" s="17"/>
    </row>
    <row r="10" spans="1:10" ht="18" customHeight="1" thickBot="1" x14ac:dyDescent="0.3">
      <c r="A10" s="2"/>
      <c r="B10" s="18" t="s">
        <v>3</v>
      </c>
      <c r="C10" s="19" t="s">
        <v>40</v>
      </c>
      <c r="D10" s="19" t="s">
        <v>41</v>
      </c>
      <c r="E10" s="20" t="s">
        <v>42</v>
      </c>
      <c r="F10" s="21"/>
      <c r="G10" s="22" t="s">
        <v>76</v>
      </c>
      <c r="H10" s="23" t="s">
        <v>40</v>
      </c>
      <c r="I10" s="24" t="s">
        <v>41</v>
      </c>
      <c r="J10" s="25" t="s">
        <v>42</v>
      </c>
    </row>
    <row r="11" spans="1:10" ht="18" customHeight="1" thickBot="1" x14ac:dyDescent="0.3">
      <c r="A11" s="2"/>
      <c r="B11" s="26" t="s">
        <v>4</v>
      </c>
      <c r="C11" s="80">
        <v>1500</v>
      </c>
      <c r="D11" s="81">
        <v>1400</v>
      </c>
      <c r="E11" s="82">
        <f>住居費[[#This Row],[予算]]-住居費[[#This Row],[実費]]</f>
        <v>100</v>
      </c>
      <c r="F11" s="27"/>
      <c r="G11" s="28" t="s">
        <v>49</v>
      </c>
      <c r="H11" s="95">
        <v>0</v>
      </c>
      <c r="I11" s="95">
        <v>50</v>
      </c>
      <c r="J11" s="95">
        <f>娯楽[[#This Row],[予算]]-娯楽[[#This Row],[実費]]</f>
        <v>-50</v>
      </c>
    </row>
    <row r="12" spans="1:10" ht="18" customHeight="1" thickBot="1" x14ac:dyDescent="0.3">
      <c r="A12" s="2"/>
      <c r="B12" s="29" t="s">
        <v>5</v>
      </c>
      <c r="C12" s="83">
        <v>60</v>
      </c>
      <c r="D12" s="83">
        <v>100</v>
      </c>
      <c r="E12" s="83">
        <f>住居費[[#This Row],[予算]]-住居費[[#This Row],[実費]]</f>
        <v>-40</v>
      </c>
      <c r="F12" s="30"/>
      <c r="G12" s="31" t="s">
        <v>50</v>
      </c>
      <c r="H12" s="96"/>
      <c r="I12" s="96"/>
      <c r="J12" s="96">
        <f>娯楽[[#This Row],[予算]]-娯楽[[#This Row],[実費]]</f>
        <v>0</v>
      </c>
    </row>
    <row r="13" spans="1:10" ht="18" customHeight="1" thickBot="1" x14ac:dyDescent="0.3">
      <c r="A13" s="2"/>
      <c r="B13" s="26" t="s">
        <v>6</v>
      </c>
      <c r="C13" s="84">
        <v>50</v>
      </c>
      <c r="D13" s="85">
        <v>60</v>
      </c>
      <c r="E13" s="85">
        <f>住居費[[#This Row],[予算]]-住居費[[#This Row],[実費]]</f>
        <v>-10</v>
      </c>
      <c r="F13" s="30"/>
      <c r="G13" s="32" t="s">
        <v>51</v>
      </c>
      <c r="H13" s="95"/>
      <c r="I13" s="97"/>
      <c r="J13" s="97">
        <f>娯楽[[#This Row],[予算]]-娯楽[[#This Row],[実費]]</f>
        <v>0</v>
      </c>
    </row>
    <row r="14" spans="1:10" ht="18" customHeight="1" thickBot="1" x14ac:dyDescent="0.3">
      <c r="A14" s="2"/>
      <c r="B14" s="29" t="s">
        <v>7</v>
      </c>
      <c r="C14" s="86">
        <v>200</v>
      </c>
      <c r="D14" s="83">
        <v>180</v>
      </c>
      <c r="E14" s="83">
        <f>住居費[[#This Row],[予算]]-住居費[[#This Row],[実費]]</f>
        <v>20</v>
      </c>
      <c r="F14" s="30"/>
      <c r="G14" s="33" t="s">
        <v>52</v>
      </c>
      <c r="H14" s="98"/>
      <c r="I14" s="98"/>
      <c r="J14" s="96">
        <f>娯楽[[#This Row],[予算]]-娯楽[[#This Row],[実費]]</f>
        <v>0</v>
      </c>
    </row>
    <row r="15" spans="1:10" ht="18" customHeight="1" thickBot="1" x14ac:dyDescent="0.3">
      <c r="A15" s="2"/>
      <c r="B15" s="26" t="s">
        <v>8</v>
      </c>
      <c r="C15" s="85"/>
      <c r="D15" s="85"/>
      <c r="E15" s="85">
        <f>住居費[[#This Row],[予算]]-住居費[[#This Row],[実費]]</f>
        <v>0</v>
      </c>
      <c r="F15" s="30"/>
      <c r="G15" s="28" t="s">
        <v>53</v>
      </c>
      <c r="H15" s="97"/>
      <c r="I15" s="97"/>
      <c r="J15" s="99">
        <f>娯楽[[#This Row],[予算]]-娯楽[[#This Row],[実費]]</f>
        <v>0</v>
      </c>
    </row>
    <row r="16" spans="1:10" ht="18" customHeight="1" thickBot="1" x14ac:dyDescent="0.3">
      <c r="A16" s="2"/>
      <c r="B16" s="29" t="s">
        <v>9</v>
      </c>
      <c r="C16" s="83"/>
      <c r="D16" s="87"/>
      <c r="E16" s="83">
        <f>住居費[[#This Row],[予算]]-住居費[[#This Row],[実費]]</f>
        <v>0</v>
      </c>
      <c r="F16" s="30"/>
      <c r="G16" s="33" t="s">
        <v>54</v>
      </c>
      <c r="H16" s="100"/>
      <c r="I16" s="100"/>
      <c r="J16" s="101">
        <f>娯楽[[#This Row],[予算]]-娯楽[[#This Row],[実費]]</f>
        <v>0</v>
      </c>
    </row>
    <row r="17" spans="1:10" ht="18" customHeight="1" thickBot="1" x14ac:dyDescent="0.3">
      <c r="A17" s="2"/>
      <c r="B17" s="26" t="s">
        <v>10</v>
      </c>
      <c r="C17" s="85"/>
      <c r="D17" s="84"/>
      <c r="E17" s="84">
        <f>住居費[[#This Row],[予算]]-住居費[[#This Row],[実費]]</f>
        <v>0</v>
      </c>
      <c r="F17" s="30"/>
      <c r="G17" s="34" t="s">
        <v>13</v>
      </c>
      <c r="H17" s="102"/>
      <c r="I17" s="102"/>
      <c r="J17" s="103">
        <f>娯楽[[#This Row],[予算]]-娯楽[[#This Row],[実費]]</f>
        <v>0</v>
      </c>
    </row>
    <row r="18" spans="1:10" ht="18" customHeight="1" thickBot="1" x14ac:dyDescent="0.3">
      <c r="A18" s="2"/>
      <c r="B18" s="29" t="s">
        <v>11</v>
      </c>
      <c r="C18" s="83"/>
      <c r="D18" s="88"/>
      <c r="E18" s="83">
        <f>住居費[[#This Row],[予算]]-住居費[[#This Row],[実費]]</f>
        <v>0</v>
      </c>
      <c r="F18" s="30"/>
      <c r="G18" s="33" t="s">
        <v>13</v>
      </c>
      <c r="H18" s="96"/>
      <c r="I18" s="96"/>
      <c r="J18" s="104">
        <f>娯楽[[#This Row],[予算]]-娯楽[[#This Row],[実費]]</f>
        <v>0</v>
      </c>
    </row>
    <row r="19" spans="1:10" ht="18" customHeight="1" thickBot="1" x14ac:dyDescent="0.3">
      <c r="A19" s="2"/>
      <c r="B19" s="35" t="s">
        <v>12</v>
      </c>
      <c r="C19" s="89"/>
      <c r="D19" s="89"/>
      <c r="E19" s="84">
        <f>住居費[[#This Row],[予算]]-住居費[[#This Row],[実費]]</f>
        <v>0</v>
      </c>
      <c r="F19" s="30"/>
      <c r="G19" s="28" t="s">
        <v>13</v>
      </c>
      <c r="H19" s="95"/>
      <c r="I19" s="95"/>
      <c r="J19" s="105">
        <f>娯楽[[#This Row],[予算]]-娯楽[[#This Row],[実費]]</f>
        <v>0</v>
      </c>
    </row>
    <row r="20" spans="1:10" ht="18" customHeight="1" thickBot="1" x14ac:dyDescent="0.3">
      <c r="A20" s="2"/>
      <c r="B20" s="36" t="s">
        <v>13</v>
      </c>
      <c r="C20" s="90"/>
      <c r="D20" s="90"/>
      <c r="E20" s="91">
        <f>住居費[[#This Row],[予算]]-住居費[[#This Row],[実費]]</f>
        <v>0</v>
      </c>
      <c r="F20" s="30"/>
      <c r="G20" s="37" t="s">
        <v>77</v>
      </c>
      <c r="H20" s="185">
        <f>SUBTOTAL(109,娯楽[予算])</f>
        <v>0</v>
      </c>
      <c r="I20" s="186">
        <f>SUBTOTAL(109,娯楽[実費])</f>
        <v>50</v>
      </c>
      <c r="J20" s="187">
        <f>SUBTOTAL(109,娯楽[差額])</f>
        <v>-50</v>
      </c>
    </row>
    <row r="21" spans="1:10" ht="18" customHeight="1" thickBot="1" x14ac:dyDescent="0.3">
      <c r="A21" s="2"/>
      <c r="B21" s="38" t="s">
        <v>77</v>
      </c>
      <c r="C21" s="92">
        <f>SUBTOTAL(109,住居費[予算])</f>
        <v>1810</v>
      </c>
      <c r="D21" s="93">
        <f>SUBTOTAL(109,住居費[実費])</f>
        <v>1740</v>
      </c>
      <c r="E21" s="94">
        <f>SUBTOTAL(109,住居費[差額])</f>
        <v>70</v>
      </c>
      <c r="F21" s="30"/>
      <c r="G21" s="154"/>
      <c r="H21" s="154"/>
      <c r="I21" s="154"/>
      <c r="J21" s="154"/>
    </row>
    <row r="22" spans="1:10" ht="18" customHeight="1" thickBot="1" x14ac:dyDescent="0.3">
      <c r="A22" s="2"/>
      <c r="B22" s="152"/>
      <c r="C22" s="152"/>
      <c r="D22" s="152"/>
      <c r="E22" s="152"/>
      <c r="F22" s="30"/>
      <c r="G22" s="39" t="s">
        <v>55</v>
      </c>
      <c r="H22" s="40" t="s">
        <v>40</v>
      </c>
      <c r="I22" s="40" t="s">
        <v>41</v>
      </c>
      <c r="J22" s="41" t="s">
        <v>42</v>
      </c>
    </row>
    <row r="23" spans="1:10" ht="18" customHeight="1" thickBot="1" x14ac:dyDescent="0.3">
      <c r="A23" s="2"/>
      <c r="B23" s="42" t="s">
        <v>14</v>
      </c>
      <c r="C23" s="23" t="s">
        <v>40</v>
      </c>
      <c r="D23" s="24" t="s">
        <v>41</v>
      </c>
      <c r="E23" s="24" t="s">
        <v>42</v>
      </c>
      <c r="F23" s="30"/>
      <c r="G23" s="26" t="s">
        <v>56</v>
      </c>
      <c r="H23" s="106"/>
      <c r="I23" s="107"/>
      <c r="J23" s="108">
        <f>ローン[[#This Row],[予算]]-ローン[[#This Row],[実費]]</f>
        <v>0</v>
      </c>
    </row>
    <row r="24" spans="1:10" ht="18" customHeight="1" thickBot="1" x14ac:dyDescent="0.3">
      <c r="A24" s="2"/>
      <c r="B24" s="28" t="s">
        <v>15</v>
      </c>
      <c r="C24" s="119">
        <v>250</v>
      </c>
      <c r="D24" s="119">
        <v>250</v>
      </c>
      <c r="E24" s="119">
        <f>交通費[[#This Row],[予算]]-交通費[[#This Row],[実費]]</f>
        <v>0</v>
      </c>
      <c r="F24" s="30"/>
      <c r="G24" s="43" t="s">
        <v>57</v>
      </c>
      <c r="H24" s="109"/>
      <c r="I24" s="110"/>
      <c r="J24" s="109">
        <f>ローン[[#This Row],[予算]]-ローン[[#This Row],[実費]]</f>
        <v>0</v>
      </c>
    </row>
    <row r="25" spans="1:10" ht="18" customHeight="1" thickBot="1" x14ac:dyDescent="0.3">
      <c r="A25" s="2"/>
      <c r="B25" s="33" t="s">
        <v>16</v>
      </c>
      <c r="C25" s="120"/>
      <c r="D25" s="120"/>
      <c r="E25" s="120">
        <f>交通費[[#This Row],[予算]]-交通費[[#This Row],[実費]]</f>
        <v>0</v>
      </c>
      <c r="F25" s="30"/>
      <c r="G25" s="44" t="s">
        <v>58</v>
      </c>
      <c r="H25" s="111"/>
      <c r="I25" s="112"/>
      <c r="J25" s="107">
        <f>ローン[[#This Row],[予算]]-ローン[[#This Row],[実費]]</f>
        <v>0</v>
      </c>
    </row>
    <row r="26" spans="1:10" ht="18" customHeight="1" thickBot="1" x14ac:dyDescent="0.3">
      <c r="A26" s="2"/>
      <c r="B26" s="34" t="s">
        <v>17</v>
      </c>
      <c r="C26" s="121"/>
      <c r="D26" s="121"/>
      <c r="E26" s="121">
        <f>交通費[[#This Row],[予算]]-交通費[[#This Row],[実費]]</f>
        <v>0</v>
      </c>
      <c r="F26" s="30"/>
      <c r="G26" s="29" t="s">
        <v>58</v>
      </c>
      <c r="H26" s="109"/>
      <c r="I26" s="110"/>
      <c r="J26" s="109">
        <f>ローン[[#This Row],[予算]]-ローン[[#This Row],[実費]]</f>
        <v>0</v>
      </c>
    </row>
    <row r="27" spans="1:10" ht="18" customHeight="1" thickBot="1" x14ac:dyDescent="0.3">
      <c r="A27" s="2"/>
      <c r="B27" s="33" t="s">
        <v>18</v>
      </c>
      <c r="C27" s="122"/>
      <c r="D27" s="122"/>
      <c r="E27" s="122">
        <f>交通費[[#This Row],[予算]]-交通費[[#This Row],[実費]]</f>
        <v>0</v>
      </c>
      <c r="F27" s="30"/>
      <c r="G27" s="45" t="s">
        <v>58</v>
      </c>
      <c r="H27" s="111"/>
      <c r="I27" s="112"/>
      <c r="J27" s="113">
        <f>ローン[[#This Row],[予算]]-ローン[[#This Row],[実費]]</f>
        <v>0</v>
      </c>
    </row>
    <row r="28" spans="1:10" ht="18" customHeight="1" thickBot="1" x14ac:dyDescent="0.3">
      <c r="A28" s="2"/>
      <c r="B28" s="46" t="s">
        <v>19</v>
      </c>
      <c r="C28" s="121"/>
      <c r="D28" s="121"/>
      <c r="E28" s="121">
        <f>交通費[[#This Row],[予算]]-交通費[[#This Row],[実費]]</f>
        <v>0</v>
      </c>
      <c r="F28" s="30"/>
      <c r="G28" s="47" t="s">
        <v>13</v>
      </c>
      <c r="H28" s="114"/>
      <c r="I28" s="115"/>
      <c r="J28" s="114">
        <f>ローン[[#This Row],[予算]]-ローン[[#This Row],[実費]]</f>
        <v>0</v>
      </c>
    </row>
    <row r="29" spans="1:10" ht="18" customHeight="1" thickBot="1" x14ac:dyDescent="0.3">
      <c r="A29" s="2"/>
      <c r="B29" s="48" t="s">
        <v>20</v>
      </c>
      <c r="C29" s="122"/>
      <c r="D29" s="122"/>
      <c r="E29" s="122">
        <f>交通費[[#This Row],[予算]]-交通費[[#This Row],[実費]]</f>
        <v>0</v>
      </c>
      <c r="F29" s="30"/>
      <c r="G29" s="39" t="s">
        <v>77</v>
      </c>
      <c r="H29" s="116">
        <f>SUBTOTAL(109,ローン[予算])</f>
        <v>0</v>
      </c>
      <c r="I29" s="117">
        <f>SUBTOTAL(109,ローン[実費])</f>
        <v>0</v>
      </c>
      <c r="J29" s="118">
        <f>SUBTOTAL(109,ローン[差額])</f>
        <v>0</v>
      </c>
    </row>
    <row r="30" spans="1:10" ht="18" customHeight="1" x14ac:dyDescent="0.25">
      <c r="A30" s="2"/>
      <c r="B30" s="34" t="s">
        <v>13</v>
      </c>
      <c r="C30" s="123"/>
      <c r="D30" s="124"/>
      <c r="E30" s="123">
        <f>交通費[[#This Row],[予算]]-交通費[[#This Row],[実費]]</f>
        <v>0</v>
      </c>
      <c r="F30" s="30"/>
      <c r="G30" s="153"/>
      <c r="H30" s="153"/>
      <c r="I30" s="153"/>
      <c r="J30" s="153"/>
    </row>
    <row r="31" spans="1:10" ht="18" customHeight="1" x14ac:dyDescent="0.25">
      <c r="A31" s="2"/>
      <c r="B31" s="37" t="s">
        <v>77</v>
      </c>
      <c r="C31" s="125">
        <f>SUBTOTAL(109,交通費[予算])</f>
        <v>250</v>
      </c>
      <c r="D31" s="125">
        <f>SUBTOTAL(109,交通費[実費])</f>
        <v>250</v>
      </c>
      <c r="E31" s="125">
        <f>SUBTOTAL(109,交通費[差額])</f>
        <v>0</v>
      </c>
      <c r="F31" s="27"/>
      <c r="G31" s="42" t="s">
        <v>59</v>
      </c>
      <c r="H31" s="23" t="s">
        <v>40</v>
      </c>
      <c r="I31" s="23" t="s">
        <v>41</v>
      </c>
      <c r="J31" s="23" t="s">
        <v>42</v>
      </c>
    </row>
    <row r="32" spans="1:10" ht="18" customHeight="1" thickBot="1" x14ac:dyDescent="0.3">
      <c r="A32" s="2"/>
      <c r="B32" s="153"/>
      <c r="C32" s="153"/>
      <c r="D32" s="153"/>
      <c r="E32" s="153"/>
      <c r="F32" s="27"/>
      <c r="G32" s="28" t="s">
        <v>60</v>
      </c>
      <c r="H32" s="123"/>
      <c r="I32" s="123"/>
      <c r="J32" s="123">
        <f>税金[[#This Row],[予算]]-税金[[#This Row],[実費]]</f>
        <v>0</v>
      </c>
    </row>
    <row r="33" spans="1:10" ht="18" customHeight="1" thickBot="1" x14ac:dyDescent="0.3">
      <c r="A33" s="2"/>
      <c r="B33" s="39" t="s">
        <v>17</v>
      </c>
      <c r="C33" s="49" t="s">
        <v>40</v>
      </c>
      <c r="D33" s="50" t="s">
        <v>41</v>
      </c>
      <c r="E33" s="51" t="s">
        <v>42</v>
      </c>
      <c r="F33" s="27"/>
      <c r="G33" s="52" t="s">
        <v>61</v>
      </c>
      <c r="H33" s="126"/>
      <c r="I33" s="127"/>
      <c r="J33" s="127">
        <f>税金[[#This Row],[予算]]-税金[[#This Row],[実費]]</f>
        <v>0</v>
      </c>
    </row>
    <row r="34" spans="1:10" ht="18" customHeight="1" thickBot="1" x14ac:dyDescent="0.3">
      <c r="A34" s="53"/>
      <c r="B34" s="54" t="s">
        <v>21</v>
      </c>
      <c r="C34" s="108"/>
      <c r="D34" s="128"/>
      <c r="E34" s="106">
        <f>保険料[[#This Row],[予算]]-保険料[[#This Row],[実費]]</f>
        <v>0</v>
      </c>
      <c r="F34" s="27"/>
      <c r="G34" s="46" t="s">
        <v>62</v>
      </c>
      <c r="H34" s="121"/>
      <c r="I34" s="124"/>
      <c r="J34" s="124">
        <f>税金[[#This Row],[予算]]-税金[[#This Row],[実費]]</f>
        <v>0</v>
      </c>
    </row>
    <row r="35" spans="1:10" ht="18" customHeight="1" thickBot="1" x14ac:dyDescent="0.3">
      <c r="A35" s="53"/>
      <c r="B35" s="55" t="s">
        <v>22</v>
      </c>
      <c r="C35" s="109"/>
      <c r="D35" s="129"/>
      <c r="E35" s="130">
        <f>保険料[[#This Row],[予算]]-保険料[[#This Row],[実費]]</f>
        <v>0</v>
      </c>
      <c r="F35" s="27"/>
      <c r="G35" s="52" t="s">
        <v>13</v>
      </c>
      <c r="H35" s="127"/>
      <c r="I35" s="127"/>
      <c r="J35" s="127">
        <f>税金[[#This Row],[予算]]-税金[[#This Row],[実費]]</f>
        <v>0</v>
      </c>
    </row>
    <row r="36" spans="1:10" ht="18" customHeight="1" thickBot="1" x14ac:dyDescent="0.3">
      <c r="A36" s="53"/>
      <c r="B36" s="56" t="s">
        <v>23</v>
      </c>
      <c r="C36" s="107"/>
      <c r="D36" s="131"/>
      <c r="E36" s="107">
        <f>保険料[[#This Row],[予算]]-保険料[[#This Row],[実費]]</f>
        <v>0</v>
      </c>
      <c r="F36" s="27"/>
      <c r="G36" s="37" t="s">
        <v>77</v>
      </c>
      <c r="H36" s="125">
        <f>SUBTOTAL(109,税金[予算])</f>
        <v>0</v>
      </c>
      <c r="I36" s="125">
        <f>SUBTOTAL(109,税金[実費])</f>
        <v>0</v>
      </c>
      <c r="J36" s="125">
        <f>SUBTOTAL(109,税金[差額])</f>
        <v>0</v>
      </c>
    </row>
    <row r="37" spans="1:10" ht="18" customHeight="1" thickBot="1" x14ac:dyDescent="0.3">
      <c r="A37" s="53"/>
      <c r="B37" s="57" t="s">
        <v>13</v>
      </c>
      <c r="C37" s="114"/>
      <c r="D37" s="132"/>
      <c r="E37" s="114">
        <f>保険料[[#This Row],[予算]]-保険料[[#This Row],[実費]]</f>
        <v>0</v>
      </c>
      <c r="F37" s="30"/>
      <c r="G37" s="153"/>
      <c r="H37" s="153"/>
      <c r="I37" s="153"/>
      <c r="J37" s="153"/>
    </row>
    <row r="38" spans="1:10" ht="18" customHeight="1" thickBot="1" x14ac:dyDescent="0.3">
      <c r="A38" s="2"/>
      <c r="B38" s="39" t="s">
        <v>77</v>
      </c>
      <c r="C38" s="133">
        <f>SUBTOTAL(109,保険料[予算])</f>
        <v>0</v>
      </c>
      <c r="D38" s="134">
        <f>SUBTOTAL(109,保険料[実費])</f>
        <v>0</v>
      </c>
      <c r="E38" s="135">
        <f>SUBTOTAL(109,保険料[差額])</f>
        <v>0</v>
      </c>
      <c r="F38" s="30"/>
      <c r="G38" s="58" t="s">
        <v>63</v>
      </c>
      <c r="H38" s="59" t="s">
        <v>40</v>
      </c>
      <c r="I38" s="60" t="s">
        <v>41</v>
      </c>
      <c r="J38" s="51" t="s">
        <v>42</v>
      </c>
    </row>
    <row r="39" spans="1:10" ht="18" customHeight="1" thickBot="1" x14ac:dyDescent="0.3">
      <c r="A39" s="2"/>
      <c r="B39" s="153"/>
      <c r="C39" s="153"/>
      <c r="D39" s="153"/>
      <c r="E39" s="153"/>
      <c r="F39" s="61"/>
      <c r="G39" s="62" t="s">
        <v>64</v>
      </c>
      <c r="H39" s="106"/>
      <c r="I39" s="136"/>
      <c r="J39" s="139">
        <f>貯蓄または投資[[#This Row],[予算]]-貯蓄または投資[[#This Row],[実費]]</f>
        <v>0</v>
      </c>
    </row>
    <row r="40" spans="1:10" ht="18" customHeight="1" thickBot="1" x14ac:dyDescent="0.3">
      <c r="A40" s="2"/>
      <c r="B40" s="42" t="s">
        <v>24</v>
      </c>
      <c r="C40" s="63" t="s">
        <v>40</v>
      </c>
      <c r="D40" s="23" t="s">
        <v>41</v>
      </c>
      <c r="E40" s="23" t="s">
        <v>42</v>
      </c>
      <c r="F40" s="61"/>
      <c r="G40" s="29" t="s">
        <v>65</v>
      </c>
      <c r="H40" s="140"/>
      <c r="I40" s="109"/>
      <c r="J40" s="109">
        <f>貯蓄または投資[[#This Row],[予算]]-貯蓄または投資[[#This Row],[実費]]</f>
        <v>0</v>
      </c>
    </row>
    <row r="41" spans="1:10" ht="18" customHeight="1" thickBot="1" x14ac:dyDescent="0.3">
      <c r="A41" s="2"/>
      <c r="B41" s="28" t="s">
        <v>25</v>
      </c>
      <c r="C41" s="136"/>
      <c r="D41" s="123"/>
      <c r="E41" s="123">
        <f>食費[[#This Row],[予算]]-食費[[#This Row],[実費]]</f>
        <v>0</v>
      </c>
      <c r="F41" s="61"/>
      <c r="G41" s="64" t="s">
        <v>13</v>
      </c>
      <c r="H41" s="141"/>
      <c r="I41" s="136"/>
      <c r="J41" s="142">
        <f>貯蓄または投資[[#This Row],[予算]]-貯蓄または投資[[#This Row],[実費]]</f>
        <v>0</v>
      </c>
    </row>
    <row r="42" spans="1:10" ht="18" customHeight="1" thickBot="1" x14ac:dyDescent="0.3">
      <c r="A42" s="2"/>
      <c r="B42" s="33" t="s">
        <v>26</v>
      </c>
      <c r="C42" s="137"/>
      <c r="D42" s="126"/>
      <c r="E42" s="126">
        <f>食費[[#This Row],[予算]]-食費[[#This Row],[実費]]</f>
        <v>0</v>
      </c>
      <c r="F42" s="30"/>
      <c r="G42" s="58" t="s">
        <v>77</v>
      </c>
      <c r="H42" s="143">
        <f>SUBTOTAL(109,貯蓄または投資[予算])</f>
        <v>0</v>
      </c>
      <c r="I42" s="144">
        <f>SUBTOTAL(109,貯蓄または投資[実費])</f>
        <v>0</v>
      </c>
      <c r="J42" s="135">
        <f>SUBTOTAL(109,貯蓄または投資[差額])</f>
        <v>0</v>
      </c>
    </row>
    <row r="43" spans="1:10" ht="18" customHeight="1" x14ac:dyDescent="0.25">
      <c r="A43" s="2"/>
      <c r="B43" s="34" t="s">
        <v>13</v>
      </c>
      <c r="C43" s="136"/>
      <c r="D43" s="123"/>
      <c r="E43" s="123">
        <f>食費[[#This Row],[予算]]-食費[[#This Row],[実費]]</f>
        <v>0</v>
      </c>
      <c r="F43" s="30"/>
      <c r="G43" s="153"/>
      <c r="H43" s="153"/>
      <c r="I43" s="153"/>
      <c r="J43" s="153"/>
    </row>
    <row r="44" spans="1:10" ht="18" customHeight="1" x14ac:dyDescent="0.25">
      <c r="A44" s="2"/>
      <c r="B44" s="37" t="s">
        <v>77</v>
      </c>
      <c r="C44" s="138">
        <f>SUBTOTAL(109,食費[予算])</f>
        <v>0</v>
      </c>
      <c r="D44" s="125">
        <f>SUBTOTAL(109,食費[実費])</f>
        <v>0</v>
      </c>
      <c r="E44" s="125">
        <f>SUBTOTAL(109,食費[差額])</f>
        <v>0</v>
      </c>
      <c r="F44" s="30"/>
      <c r="G44" s="42" t="s">
        <v>66</v>
      </c>
      <c r="H44" s="63" t="s">
        <v>40</v>
      </c>
      <c r="I44" s="23" t="s">
        <v>41</v>
      </c>
      <c r="J44" s="25" t="s">
        <v>42</v>
      </c>
    </row>
    <row r="45" spans="1:10" ht="18" customHeight="1" thickBot="1" x14ac:dyDescent="0.3">
      <c r="A45" s="2"/>
      <c r="B45" s="153"/>
      <c r="C45" s="153"/>
      <c r="D45" s="153"/>
      <c r="E45" s="153"/>
      <c r="F45" s="27"/>
      <c r="G45" s="65" t="s">
        <v>67</v>
      </c>
      <c r="H45" s="136"/>
      <c r="I45" s="123"/>
      <c r="J45" s="136">
        <f>贈答および寄付[[#This Row],[予算]]-贈答および寄付[[#This Row],[実費]]</f>
        <v>0</v>
      </c>
    </row>
    <row r="46" spans="1:10" ht="18" customHeight="1" thickBot="1" x14ac:dyDescent="0.3">
      <c r="A46" s="2"/>
      <c r="B46" s="58" t="s">
        <v>27</v>
      </c>
      <c r="C46" s="66" t="s">
        <v>40</v>
      </c>
      <c r="D46" s="66" t="s">
        <v>41</v>
      </c>
      <c r="E46" s="66" t="s">
        <v>42</v>
      </c>
      <c r="F46" s="27"/>
      <c r="G46" s="52" t="s">
        <v>68</v>
      </c>
      <c r="H46" s="137"/>
      <c r="I46" s="126"/>
      <c r="J46" s="137">
        <f>贈答および寄付[[#This Row],[予算]]-贈答および寄付[[#This Row],[実費]]</f>
        <v>0</v>
      </c>
    </row>
    <row r="47" spans="1:10" ht="18" customHeight="1" thickBot="1" x14ac:dyDescent="0.3">
      <c r="A47" s="2"/>
      <c r="B47" s="67" t="s">
        <v>24</v>
      </c>
      <c r="C47" s="107"/>
      <c r="D47" s="107"/>
      <c r="E47" s="106">
        <f>ペット費用[[#This Row],[予算]]-ペット費用[[#This Row],[実費]]</f>
        <v>0</v>
      </c>
      <c r="F47" s="27"/>
      <c r="G47" s="68" t="s">
        <v>69</v>
      </c>
      <c r="H47" s="136"/>
      <c r="I47" s="123"/>
      <c r="J47" s="136">
        <f>贈答および寄付[[#This Row],[予算]]-贈答および寄付[[#This Row],[実費]]</f>
        <v>0</v>
      </c>
    </row>
    <row r="48" spans="1:10" ht="18" customHeight="1" thickBot="1" x14ac:dyDescent="0.3">
      <c r="A48" s="2"/>
      <c r="B48" s="29" t="s">
        <v>28</v>
      </c>
      <c r="C48" s="109"/>
      <c r="D48" s="109"/>
      <c r="E48" s="109">
        <f>ペット費用[[#This Row],[予算]]-ペット費用[[#This Row],[実費]]</f>
        <v>0</v>
      </c>
      <c r="F48" s="30"/>
      <c r="G48" s="37" t="s">
        <v>77</v>
      </c>
      <c r="H48" s="138">
        <f>SUBTOTAL(109,贈答および寄付[予算])</f>
        <v>0</v>
      </c>
      <c r="I48" s="125">
        <f>SUBTOTAL(109,贈答および寄付[実費])</f>
        <v>0</v>
      </c>
      <c r="J48" s="145">
        <f>SUBTOTAL(109,贈答および寄付[差額])</f>
        <v>0</v>
      </c>
    </row>
    <row r="49" spans="1:10" ht="18" customHeight="1" thickBot="1" x14ac:dyDescent="0.3">
      <c r="A49" s="2"/>
      <c r="B49" s="67" t="s">
        <v>29</v>
      </c>
      <c r="C49" s="107"/>
      <c r="D49" s="112"/>
      <c r="E49" s="113">
        <f>ペット費用[[#This Row],[予算]]-ペット費用[[#This Row],[実費]]</f>
        <v>0</v>
      </c>
      <c r="F49" s="30"/>
      <c r="G49" s="153"/>
      <c r="H49" s="153"/>
      <c r="I49" s="153"/>
      <c r="J49" s="153"/>
    </row>
    <row r="50" spans="1:10" ht="18" customHeight="1" thickBot="1" x14ac:dyDescent="0.3">
      <c r="A50" s="2"/>
      <c r="B50" s="29" t="s">
        <v>30</v>
      </c>
      <c r="C50" s="109"/>
      <c r="D50" s="140"/>
      <c r="E50" s="109">
        <f>ペット費用[[#This Row],[予算]]-ペット費用[[#This Row],[実費]]</f>
        <v>0</v>
      </c>
      <c r="F50" s="30"/>
      <c r="G50" s="58" t="s">
        <v>70</v>
      </c>
      <c r="H50" s="59" t="s">
        <v>40</v>
      </c>
      <c r="I50" s="49" t="s">
        <v>41</v>
      </c>
      <c r="J50" s="49" t="s">
        <v>42</v>
      </c>
    </row>
    <row r="51" spans="1:10" ht="18" customHeight="1" thickBot="1" x14ac:dyDescent="0.3">
      <c r="A51" s="2"/>
      <c r="B51" s="69" t="s">
        <v>13</v>
      </c>
      <c r="C51" s="141"/>
      <c r="D51" s="107"/>
      <c r="E51" s="107">
        <f>ペット費用[[#This Row],[予算]]-ペット費用[[#This Row],[実費]]</f>
        <v>0</v>
      </c>
      <c r="F51" s="61"/>
      <c r="G51" s="64" t="s">
        <v>71</v>
      </c>
      <c r="H51" s="146"/>
      <c r="I51" s="107"/>
      <c r="J51" s="107">
        <f>法務[[#This Row],[予算]]-法務[[#This Row],[実費]]</f>
        <v>0</v>
      </c>
    </row>
    <row r="52" spans="1:10" ht="18" customHeight="1" thickBot="1" x14ac:dyDescent="0.3">
      <c r="A52" s="2"/>
      <c r="B52" s="38" t="s">
        <v>77</v>
      </c>
      <c r="C52" s="133">
        <f>SUBTOTAL(109,ペット費用[予算])</f>
        <v>0</v>
      </c>
      <c r="D52" s="133">
        <f>SUBTOTAL(109,ペット費用[実費])</f>
        <v>0</v>
      </c>
      <c r="E52" s="133">
        <f>SUBTOTAL(109,ペット費用[差額])</f>
        <v>0</v>
      </c>
      <c r="F52" s="61"/>
      <c r="G52" s="70" t="s">
        <v>72</v>
      </c>
      <c r="H52" s="147"/>
      <c r="I52" s="109"/>
      <c r="J52" s="109">
        <f>法務[[#This Row],[予算]]-法務[[#This Row],[実費]]</f>
        <v>0</v>
      </c>
    </row>
    <row r="53" spans="1:10" ht="18" customHeight="1" thickBot="1" x14ac:dyDescent="0.3">
      <c r="A53" s="2"/>
      <c r="B53" s="153"/>
      <c r="C53" s="153"/>
      <c r="D53" s="153"/>
      <c r="E53" s="153"/>
      <c r="F53" s="61"/>
      <c r="G53" s="64" t="s">
        <v>73</v>
      </c>
      <c r="H53" s="146"/>
      <c r="I53" s="107"/>
      <c r="J53" s="148">
        <f>法務[[#This Row],[予算]]-法務[[#This Row],[実費]]</f>
        <v>0</v>
      </c>
    </row>
    <row r="54" spans="1:10" ht="18" customHeight="1" thickBot="1" x14ac:dyDescent="0.3">
      <c r="A54" s="2"/>
      <c r="B54" s="71" t="s">
        <v>31</v>
      </c>
      <c r="C54" s="25" t="s">
        <v>40</v>
      </c>
      <c r="D54" s="24" t="s">
        <v>41</v>
      </c>
      <c r="E54" s="25" t="s">
        <v>42</v>
      </c>
      <c r="F54" s="61"/>
      <c r="G54" s="72" t="s">
        <v>13</v>
      </c>
      <c r="H54" s="149"/>
      <c r="I54" s="110"/>
      <c r="J54" s="115">
        <f>法務[[#This Row],[予算]]-法務[[#This Row],[実費]]</f>
        <v>0</v>
      </c>
    </row>
    <row r="55" spans="1:10" ht="18" customHeight="1" thickBot="1" x14ac:dyDescent="0.3">
      <c r="A55" s="2"/>
      <c r="B55" s="34" t="s">
        <v>28</v>
      </c>
      <c r="C55" s="146"/>
      <c r="D55" s="123"/>
      <c r="E55" s="123">
        <f>日常生活関連費[[#This Row],[予算]]-日常生活関連費[[#This Row],[実費]]</f>
        <v>0</v>
      </c>
      <c r="F55" s="30"/>
      <c r="G55" s="58" t="s">
        <v>77</v>
      </c>
      <c r="H55" s="150">
        <f>SUBTOTAL(109,法務[予算])</f>
        <v>0</v>
      </c>
      <c r="I55" s="133">
        <f>SUBTOTAL(109,法務[実費])</f>
        <v>0</v>
      </c>
      <c r="J55" s="133">
        <f>SUBTOTAL(109,法務[差額])</f>
        <v>0</v>
      </c>
    </row>
    <row r="56" spans="1:10" ht="18" customHeight="1" thickBot="1" x14ac:dyDescent="0.3">
      <c r="A56" s="2"/>
      <c r="B56" s="33" t="s">
        <v>32</v>
      </c>
      <c r="C56" s="127"/>
      <c r="D56" s="126"/>
      <c r="E56" s="126">
        <f>日常生活関連費[[#This Row],[予算]]-日常生活関連費[[#This Row],[実費]]</f>
        <v>0</v>
      </c>
      <c r="F56" s="2"/>
      <c r="G56" s="155"/>
      <c r="H56" s="155"/>
      <c r="I56" s="155"/>
      <c r="J56" s="155"/>
    </row>
    <row r="57" spans="1:10" ht="18" customHeight="1" thickBot="1" x14ac:dyDescent="0.3">
      <c r="A57" s="2"/>
      <c r="B57" s="32" t="s">
        <v>33</v>
      </c>
      <c r="C57" s="121"/>
      <c r="D57" s="123"/>
      <c r="E57" s="123">
        <f>日常生活関連費[[#This Row],[予算]]-日常生活関連費[[#This Row],[実費]]</f>
        <v>0</v>
      </c>
      <c r="F57" s="2"/>
    </row>
    <row r="58" spans="1:10" ht="18" customHeight="1" thickBot="1" x14ac:dyDescent="0.3">
      <c r="A58" s="2"/>
      <c r="B58" s="33" t="s">
        <v>34</v>
      </c>
      <c r="C58" s="127"/>
      <c r="D58" s="126"/>
      <c r="E58" s="127">
        <f>日常生活関連費[[#This Row],[予算]]-日常生活関連費[[#This Row],[実費]]</f>
        <v>0</v>
      </c>
      <c r="F58" s="2"/>
    </row>
    <row r="59" spans="1:10" ht="18" customHeight="1" thickBot="1" x14ac:dyDescent="0.3">
      <c r="A59" s="2"/>
      <c r="B59" s="34" t="s">
        <v>35</v>
      </c>
      <c r="C59" s="121"/>
      <c r="D59" s="121"/>
      <c r="E59" s="121">
        <f>日常生活関連費[[#This Row],[予算]]-日常生活関連費[[#This Row],[実費]]</f>
        <v>0</v>
      </c>
      <c r="F59" s="2"/>
    </row>
    <row r="60" spans="1:10" ht="18" customHeight="1" thickBot="1" x14ac:dyDescent="0.3">
      <c r="A60" s="2"/>
      <c r="B60" s="33" t="s">
        <v>36</v>
      </c>
      <c r="C60" s="126"/>
      <c r="D60" s="120"/>
      <c r="E60" s="126">
        <f>日常生活関連費[[#This Row],[予算]]-日常生活関連費[[#This Row],[実費]]</f>
        <v>0</v>
      </c>
      <c r="F60" s="2"/>
    </row>
    <row r="61" spans="1:10" ht="18" customHeight="1" x14ac:dyDescent="0.25">
      <c r="A61" s="2"/>
      <c r="B61" s="34" t="s">
        <v>13</v>
      </c>
      <c r="C61" s="146"/>
      <c r="D61" s="124"/>
      <c r="E61" s="123">
        <f>日常生活関連費[[#This Row],[予算]]-日常生活関連費[[#This Row],[実費]]</f>
        <v>0</v>
      </c>
      <c r="F61" s="2"/>
    </row>
    <row r="62" spans="1:10" ht="18" customHeight="1" thickBot="1" x14ac:dyDescent="0.3">
      <c r="A62" s="2"/>
      <c r="B62" s="73" t="s">
        <v>77</v>
      </c>
      <c r="C62" s="145">
        <f>SUBTOTAL(109,日常生活関連費[予算])</f>
        <v>0</v>
      </c>
      <c r="D62" s="151">
        <f>SUBTOTAL(109,日常生活関連費[実費])</f>
        <v>0</v>
      </c>
      <c r="E62" s="145">
        <f>SUBTOTAL(109,日常生活関連費[差額])</f>
        <v>0</v>
      </c>
      <c r="F62" s="2"/>
    </row>
    <row r="63" spans="1:10" ht="20.100000000000001" customHeight="1" x14ac:dyDescent="0.25"/>
  </sheetData>
  <mergeCells count="26">
    <mergeCell ref="B1:J1"/>
    <mergeCell ref="C5:D5"/>
    <mergeCell ref="C6:D6"/>
    <mergeCell ref="C7:D7"/>
    <mergeCell ref="C8:D8"/>
    <mergeCell ref="B6:B8"/>
    <mergeCell ref="B3:B5"/>
    <mergeCell ref="C3:D3"/>
    <mergeCell ref="C4:D4"/>
    <mergeCell ref="G8:I8"/>
    <mergeCell ref="G5:I5"/>
    <mergeCell ref="H3:I3"/>
    <mergeCell ref="H4:I4"/>
    <mergeCell ref="H6:I6"/>
    <mergeCell ref="H7:I7"/>
    <mergeCell ref="B45:E45"/>
    <mergeCell ref="G56:J56"/>
    <mergeCell ref="B53:E53"/>
    <mergeCell ref="G43:J43"/>
    <mergeCell ref="G49:J49"/>
    <mergeCell ref="B22:E22"/>
    <mergeCell ref="B32:E32"/>
    <mergeCell ref="B39:E39"/>
    <mergeCell ref="G21:J21"/>
    <mergeCell ref="G30:J30"/>
    <mergeCell ref="G37:J37"/>
  </mergeCells>
  <phoneticPr fontId="1" type="noConversion"/>
  <conditionalFormatting sqref="E11:E21 E24:E31 E34:E38 E41:E44 E47:E52 E55:E62 J11:J20 J23:J29 J32:J36 J39:J42 J45:J48 J51:J55">
    <cfRule type="iconSet" priority="1">
      <iconSet iconSet="3Signs">
        <cfvo type="percent" val="0"/>
        <cfvo type="num" val="-20"/>
        <cfvo type="num" val="0"/>
      </iconSet>
    </cfRule>
  </conditionalFormatting>
  <dataValidations xWindow="1043" yWindow="616" count="55">
    <dataValidation allowBlank="1" showInputMessage="1" showErrorMessage="1" prompt="このワークシートでは、月間個人予算を作成します。見積収入と実収入はセル B3 から開始されます。セル B10 と G10 から始まる 2 つの列には、経費カテゴリのサンプル テーブルがあります" sqref="A1" xr:uid="{00000000-0002-0000-0000-000000000000}"/>
    <dataValidation allowBlank="1" showInputMessage="1" showErrorMessage="1" prompt="このセルにはこのワークシートのタイトルが表示されます。セル B3 に進み、見積収入と実収入を入力します。セル G3 から始まる経費と残高の要約は、自動的に計算されます" sqref="B1:J1" xr:uid="{00000000-0002-0000-0000-000001000000}"/>
    <dataValidation allowBlank="1" showInputMessage="1" showErrorMessage="1" prompt="セル E3 には見積収入、セル E4 には見積臨時収入を入力します。セル E5 では見積月収の合計が自動的に計算されます。下のセルには実月収のラベルが表示されます" sqref="B3:B5" xr:uid="{00000000-0002-0000-0000-000002000000}"/>
    <dataValidation allowBlank="1" showInputMessage="1" showErrorMessage="1" prompt="右のセルには実収入 1 を入力します" sqref="C6:D6" xr:uid="{00000000-0002-0000-0000-000003000000}"/>
    <dataValidation allowBlank="1" showInputMessage="1" showErrorMessage="1" prompt="このセルには実収入 1 を入力します" sqref="E6" xr:uid="{00000000-0002-0000-0000-000004000000}"/>
    <dataValidation allowBlank="1" showInputMessage="1" showErrorMessage="1" prompt="右のセルには実際の臨時収入を入力します" sqref="C7:D7" xr:uid="{00000000-0002-0000-0000-000005000000}"/>
    <dataValidation allowBlank="1" showInputMessage="1" showErrorMessage="1" prompt="このセルには実際の臨時収入を入力します" sqref="E7" xr:uid="{00000000-0002-0000-0000-000006000000}"/>
    <dataValidation allowBlank="1" showInputMessage="1" showErrorMessage="1" prompt="右のセルでは実月収の合計が自動的に計算されます" sqref="C8:D8" xr:uid="{00000000-0002-0000-0000-000007000000}"/>
    <dataValidation allowBlank="1" showInputMessage="1" showErrorMessage="1" prompt="このセルでは見積月収の合計が自動的に計算されます" sqref="E5" xr:uid="{00000000-0002-0000-0000-000008000000}"/>
    <dataValidation allowBlank="1" showInputMessage="1" showErrorMessage="1" prompt="セル E6 には実収入、セル E7 には実際の臨時収入を入力します。セル E8 では実月収の合計が自動的に計算されます。セル G3 から始まる収入の要約は自動的に計算されます" sqref="B6:B8" xr:uid="{00000000-0002-0000-0000-000009000000}"/>
    <dataValidation allowBlank="1" showInputMessage="1" showErrorMessage="1" prompt="このセルでは実月収の合計が自動的に計算されます" sqref="E8" xr:uid="{00000000-0002-0000-0000-00000A000000}"/>
    <dataValidation allowBlank="1" showInputMessage="1" showErrorMessage="1" prompt="セル J6 では見積残高が自動的に計算されます。" sqref="G6" xr:uid="{00000000-0002-0000-0000-00000B000000}"/>
    <dataValidation allowBlank="1" showInputMessage="1" showErrorMessage="1" prompt="この見出しの下にあるこの列には住居費のサンプルが表示されます" sqref="B10" xr:uid="{00000000-0002-0000-0000-00000C000000}"/>
    <dataValidation allowBlank="1" showInputMessage="1" showErrorMessage="1" prompt="この見出しの下にあるこの列に予算を入力します" sqref="C10 H50 C54 H10 H22 H31 H38 H44 C23 C33 C40 C46" xr:uid="{00000000-0002-0000-0000-00000D000000}"/>
    <dataValidation allowBlank="1" showInputMessage="1" showErrorMessage="1" prompt="この見出しの下にあるこの列に実費を入力します" sqref="D10 D23 D54 I10 I22 I31 I38 I44 I50 D33 D40 D46" xr:uid="{00000000-0002-0000-0000-00000E000000}"/>
    <dataValidation allowBlank="1" showInputMessage="1" showErrorMessage="1" prompt="この見出しの下にあるこの列には交通費のサンプルが表示されます" sqref="B23" xr:uid="{00000000-0002-0000-0000-00000F000000}"/>
    <dataValidation allowBlank="1" showInputMessage="1" showErrorMessage="1" prompt="下から始まる日常生活関連費テーブルに詳細を入力します" sqref="B53:E53" xr:uid="{00000000-0002-0000-0000-000010000000}"/>
    <dataValidation allowBlank="1" showInputMessage="1" showErrorMessage="1" prompt="下から始まる交通費テーブルに詳細を入力します" sqref="B22:E22" xr:uid="{00000000-0002-0000-0000-000011000000}"/>
    <dataValidation allowBlank="1" showInputMessage="1" showErrorMessage="1" prompt="この見出しの下にあるこの列には日常生活関連費のサンプルが表示されます" sqref="B54" xr:uid="{00000000-0002-0000-0000-000012000000}"/>
    <dataValidation allowBlank="1" showInputMessage="1" showErrorMessage="1" prompt="この見出しの下にあるこの列には娯楽費のサンプルが表示されます" sqref="G10" xr:uid="{00000000-0002-0000-0000-000013000000}"/>
    <dataValidation allowBlank="1" showInputMessage="1" showErrorMessage="1" prompt="下から始まるローン テーブルに詳細を入力します" sqref="G21:J21" xr:uid="{00000000-0002-0000-0000-000014000000}"/>
    <dataValidation allowBlank="1" showInputMessage="1" showErrorMessage="1" prompt="この見出しの下にあるこの列にはローンのサンプルが表示されます" sqref="G22" xr:uid="{00000000-0002-0000-0000-000015000000}"/>
    <dataValidation allowBlank="1" showInputMessage="1" showErrorMessage="1" prompt="下から始まる税金テーブルに詳細を入力します" sqref="G30:J30" xr:uid="{00000000-0002-0000-0000-000016000000}"/>
    <dataValidation allowBlank="1" showInputMessage="1" showErrorMessage="1" prompt="この見出しの下にあるこの列には税金のサンプルが表示されます" sqref="G31" xr:uid="{00000000-0002-0000-0000-000017000000}"/>
    <dataValidation allowBlank="1" showInputMessage="1" showErrorMessage="1" prompt="下から始まる貯蓄または投資テーブルに詳細を入力します" sqref="G37:J37" xr:uid="{00000000-0002-0000-0000-000018000000}"/>
    <dataValidation allowBlank="1" showInputMessage="1" showErrorMessage="1" prompt="この見出しの下にあるこの列には貯蓄または投資のサンプルが表示されます" sqref="G38" xr:uid="{00000000-0002-0000-0000-000019000000}"/>
    <dataValidation allowBlank="1" showInputMessage="1" showErrorMessage="1" prompt="下から始まる贈答および寄付テーブルに詳細を入力します" sqref="G43:J43" xr:uid="{00000000-0002-0000-0000-00001A000000}"/>
    <dataValidation allowBlank="1" showInputMessage="1" showErrorMessage="1" prompt="この見出しの下にあるこの列には贈答および寄付のサンプルが表示されます" sqref="G44" xr:uid="{00000000-0002-0000-0000-00001B000000}"/>
    <dataValidation allowBlank="1" showInputMessage="1" showErrorMessage="1" prompt="下から始まる法律テーブルに詳細を入力します" sqref="G49:J49" xr:uid="{00000000-0002-0000-0000-00001C000000}"/>
    <dataValidation allowBlank="1" showInputMessage="1" showErrorMessage="1" prompt="この見出しの下にあるこの列には法律のサンプルが表示されます" sqref="G50" xr:uid="{00000000-0002-0000-0000-00001D000000}"/>
    <dataValidation allowBlank="1" showInputMessage="1" showErrorMessage="1" prompt="セル J57 では予算合計、セル J59 では実費合計、セル J61 では差額が自動的に計算されます" sqref="G56:J56" xr:uid="{00000000-0002-0000-0000-00001E000000}"/>
    <dataValidation allowBlank="1" showInputMessage="1" showErrorMessage="1" prompt="この見出しの下にあるこの列には保険料のサンプルが表示されます" sqref="B33" xr:uid="{00000000-0002-0000-0000-00001F000000}"/>
    <dataValidation allowBlank="1" showInputMessage="1" showErrorMessage="1" prompt="この見出しの下にあるこの列には食費のサンプルが表示されます" sqref="B40" xr:uid="{00000000-0002-0000-0000-000020000000}"/>
    <dataValidation allowBlank="1" showInputMessage="1" showErrorMessage="1" prompt="この見出しの下にあるこの列ではペット アイテムを変更または入力します" sqref="B46" xr:uid="{00000000-0002-0000-0000-000021000000}"/>
    <dataValidation allowBlank="1" showInputMessage="1" showErrorMessage="1" prompt="下から始まる保険料テーブルに詳細を入力します" sqref="B32:E32" xr:uid="{00000000-0002-0000-0000-000022000000}"/>
    <dataValidation allowBlank="1" showInputMessage="1" showErrorMessage="1" prompt="下から始まる食費テーブルに詳細を入力します" sqref="B39:E39" xr:uid="{00000000-0002-0000-0000-000023000000}"/>
    <dataValidation allowBlank="1" showInputMessage="1" showErrorMessage="1" prompt="下から始まるペット テーブルに詳細を入力します" sqref="B45:E45" xr:uid="{00000000-0002-0000-0000-000024000000}"/>
    <dataValidation allowBlank="1" showInputMessage="1" showErrorMessage="1" prompt="下から始まる娯楽テーブルに詳細を入力します" sqref="G9" xr:uid="{00000000-0002-0000-0000-000025000000}"/>
    <dataValidation allowBlank="1" showInputMessage="1" showErrorMessage="1" prompt="この見出しの下にあるこの列では差額が自動的に計算されます" sqref="E10 J10 E23 J22 E33 J31 E40 E46 J50 J44 J38 E54" xr:uid="{00000000-0002-0000-0000-000026000000}"/>
    <dataValidation allowBlank="1" showInputMessage="1" showErrorMessage="1" prompt="右のセルでは見積月収の合計が自動的に計算されます" sqref="C5:D5" xr:uid="{00000000-0002-0000-0000-000027000000}"/>
    <dataValidation allowBlank="1" showInputMessage="1" showErrorMessage="1" prompt="右のセルには見積収入 1 を入力します" sqref="C3:D3" xr:uid="{00000000-0002-0000-0000-000028000000}"/>
    <dataValidation allowBlank="1" showInputMessage="1" showErrorMessage="1" prompt="右のセルには見積臨時収入を入力します" sqref="C4:D4" xr:uid="{00000000-0002-0000-0000-000029000000}"/>
    <dataValidation allowBlank="1" showInputMessage="1" showErrorMessage="1" prompt="このセルには見積収入 1 を入力します" sqref="E3" xr:uid="{00000000-0002-0000-0000-00002A000000}"/>
    <dataValidation allowBlank="1" showInputMessage="1" showErrorMessage="1" prompt="このセルには見積臨時収入を入力します" sqref="E4" xr:uid="{00000000-0002-0000-0000-00002B000000}"/>
    <dataValidation allowBlank="1" showInputMessage="1" showErrorMessage="1" prompt="セル J7 では実際の残高が自動的に計算されます" sqref="G7" xr:uid="{00000000-0002-0000-0000-00002C000000}"/>
    <dataValidation allowBlank="1" showInputMessage="1" showErrorMessage="1" prompt="このセルでは予算の合計が自動的に計算されます" sqref="J3" xr:uid="{00000000-0002-0000-0000-00002D000000}"/>
    <dataValidation allowBlank="1" showInputMessage="1" showErrorMessage="1" prompt="このセルでは実費の合計が自動的に計算されます" sqref="J4" xr:uid="{00000000-0002-0000-0000-00002E000000}"/>
    <dataValidation allowBlank="1" showInputMessage="1" showErrorMessage="1" prompt="このセルでは支出差の合計が自動的に計算されます" sqref="J5" xr:uid="{00000000-0002-0000-0000-00002F000000}"/>
    <dataValidation allowBlank="1" showInputMessage="1" showErrorMessage="1" prompt="セル J3 では予算の合計が自動的に計算されます" sqref="G3" xr:uid="{00000000-0002-0000-0000-000030000000}"/>
    <dataValidation allowBlank="1" showInputMessage="1" showErrorMessage="1" prompt="セル J4 では実費の合計が自動的に計算されます" sqref="G4" xr:uid="{00000000-0002-0000-0000-000031000000}"/>
    <dataValidation allowBlank="1" showInputMessage="1" showErrorMessage="1" prompt="右のセルでは支出差の合計が自動的に計算されます" sqref="G5:I5" xr:uid="{00000000-0002-0000-0000-000032000000}"/>
    <dataValidation allowBlank="1" showInputMessage="1" showErrorMessage="1" prompt="右のセルでは見積残高と実残高の差額が自動的に計算されます" sqref="G8:I8" xr:uid="{00000000-0002-0000-0000-000033000000}"/>
    <dataValidation allowBlank="1" showInputMessage="1" showErrorMessage="1" prompt="このセルでは見積残高が自動的に計算されます" sqref="J6" xr:uid="{00000000-0002-0000-0000-000034000000}"/>
    <dataValidation allowBlank="1" showInputMessage="1" showErrorMessage="1" prompt="このセルでは実残高が自動的に計算されます" sqref="J7" xr:uid="{00000000-0002-0000-0000-000035000000}"/>
    <dataValidation allowBlank="1" showInputMessage="1" showErrorMessage="1" prompt="このセルでは残高の差額が自動的に計算されます" sqref="J8" xr:uid="{00000000-0002-0000-0000-000036000000}"/>
  </dataValidations>
  <printOptions horizontalCentered="1"/>
  <pageMargins left="0.5" right="0.5" top="0.5" bottom="0.5" header="0.5" footer="0.5"/>
  <pageSetup paperSize="9" scale="49" orientation="portrait" horizontalDpi="4294967292" r:id="rId1"/>
  <headerFooter differentFirst="1" alignWithMargins="0">
    <oddFooter>Page &amp;P of &amp;N</oddFooter>
  </headerFooter>
  <ignoredErrors>
    <ignoredError sqref="E25:E30 E15:E20 J23:J28 E34:E37 J32:J35 J39:J41 E41:E43 E47:E51 J45:J47 J51:J54 E55:E61"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ap:Properties xmlns:vt="http://schemas.openxmlformats.org/officeDocument/2006/docPropsVTypes" xmlns:ap="http://schemas.openxmlformats.org/officeDocument/2006/extended-properties">
  <ap:DocSecurity>0</ap:DocSecurity>
  <ap:Template>TM16410113</ap:Template>
  <ap:ScaleCrop>false</ap:ScaleCrop>
  <ap:HeadingPairs>
    <vt:vector baseType="variant" size="2">
      <vt:variant>
        <vt:lpstr>ワークシート</vt:lpstr>
      </vt:variant>
      <vt:variant>
        <vt:i4>1</vt:i4>
      </vt:variant>
    </vt:vector>
  </ap:HeadingPairs>
  <ap:TitlesOfParts>
    <vt:vector baseType="lpstr" size="1">
      <vt:lpstr>月間個人予算</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2018-04-23T07:00:55Z</dcterms:created>
  <dcterms:modified xsi:type="dcterms:W3CDTF">2023-04-11T10:09:51Z</dcterms:modified>
</cp:coreProperties>
</file>