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57349727-5074-486F-90DA-F4CCADD00CA0}" xr6:coauthVersionLast="31" xr6:coauthVersionMax="34" xr10:uidLastSave="{00000000-0000-0000-0000-000000000000}"/>
  <bookViews>
    <workbookView xWindow="930" yWindow="0" windowWidth="20490" windowHeight="6930" xr2:uid="{00000000-000D-0000-FFFF-FFFF00000000}"/>
  </bookViews>
  <sheets>
    <sheet name="キャッシュ フロー" sheetId="1" r:id="rId1"/>
    <sheet name="1 か月の収入" sheetId="3" r:id="rId2"/>
    <sheet name="1 か月の支出" sheetId="4" r:id="rId3"/>
    <sheet name="グラフ データ" sheetId="2" state="hidden" r:id="rId4"/>
  </sheets>
  <definedNames>
    <definedName name="BudgetTitle">'キャッシュ フロー'!$B$2</definedName>
    <definedName name="_xlnm.Print_Titles" localSheetId="1">'1 か月の収入'!$5:$5</definedName>
    <definedName name="_xlnm.Print_Titles" localSheetId="2">'1 か月の支出'!$5:$5</definedName>
    <definedName name="_xlnm.Print_Titles" localSheetId="0">'キャッシュ フロー'!$6:$6</definedName>
    <definedName name="名前">'キャッシュ フロー'!$B$1</definedName>
    <definedName name="年">'キャッシュ フロー'!$B$4</definedName>
    <definedName name="月">'キャッシュ フロー'!$B$3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2" i="3"/>
  <c r="B1" i="3"/>
  <c r="B3" i="1"/>
  <c r="B3" i="3" s="1"/>
  <c r="B3" i="4" l="1"/>
  <c r="E8" i="3"/>
  <c r="E7" i="3"/>
  <c r="E6" i="3"/>
  <c r="C9" i="3" l="1"/>
  <c r="D9" i="3"/>
  <c r="B2" i="4" l="1"/>
  <c r="D26" i="4" l="1"/>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4" i="1"/>
  <c r="B4" i="3" l="1"/>
  <c r="B4" i="4"/>
  <c r="C9" i="1"/>
  <c r="C4" i="2" s="1"/>
  <c r="D9" i="1"/>
  <c r="D4" i="2" s="1"/>
  <c r="E9" i="1"/>
</calcChain>
</file>

<file path=xl/sharedStrings.xml><?xml version="1.0" encoding="utf-8"?>
<sst xmlns="http://schemas.openxmlformats.org/spreadsheetml/2006/main" count="49" uniqueCount="37">
  <si>
    <t>名前</t>
  </si>
  <si>
    <t>家計簿</t>
  </si>
  <si>
    <t>注:[キャッシュ フロー] 表は、[1 か月の収入] と [1 か月の支出] のワークシートのエントリに基づいて自動的に計算されます</t>
  </si>
  <si>
    <t>キャッシュ フロー</t>
  </si>
  <si>
    <t>総収入</t>
  </si>
  <si>
    <t>総支出</t>
  </si>
  <si>
    <t>現金総額</t>
  </si>
  <si>
    <t>予測</t>
  </si>
  <si>
    <t>実際</t>
  </si>
  <si>
    <t>差異</t>
  </si>
  <si>
    <t>1 か月の収入</t>
  </si>
  <si>
    <t>収入 1</t>
  </si>
  <si>
    <t>収入 2</t>
  </si>
  <si>
    <t>その他の収入</t>
  </si>
  <si>
    <t>1 か月の支出</t>
  </si>
  <si>
    <t>住居費</t>
  </si>
  <si>
    <t>食料品</t>
  </si>
  <si>
    <t>電話</t>
  </si>
  <si>
    <t>電気/ガス</t>
  </si>
  <si>
    <t>上水道/下水道/ごみ</t>
  </si>
  <si>
    <t>ケーブル TV</t>
  </si>
  <si>
    <t>インターネット</t>
  </si>
  <si>
    <t>保守/修理</t>
  </si>
  <si>
    <t>育児</t>
  </si>
  <si>
    <t>授業料</t>
  </si>
  <si>
    <t>ペット費用</t>
  </si>
  <si>
    <t>交通費</t>
  </si>
  <si>
    <t>日常生活関連費</t>
  </si>
  <si>
    <t>保険料</t>
  </si>
  <si>
    <t>クレジット カード支払い</t>
  </si>
  <si>
    <t>ローン</t>
  </si>
  <si>
    <t>税金</t>
  </si>
  <si>
    <t>贈答/寄付</t>
  </si>
  <si>
    <t>貯蓄</t>
  </si>
  <si>
    <t>その他</t>
  </si>
  <si>
    <t>グラフ データ</t>
  </si>
  <si>
    <t>集計</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</si>
</sst>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quot;¥&quot;* #,##0_ ;_ &quot;¥&quot;* \-#,##0_ ;_ &quot;¥&quot;* &quot;-&quot;_ ;_ @_ "/>
    <numFmt numFmtId="165" formatCode="_ &quot;¥&quot;* #,##0.00_ ;_ &quot;¥&quot;* \-#,##0.00_ ;_ &quot;¥&quot;* &quot;-&quot;??_ ;_ @_ "/>
  </numFmts>
  <fonts count="30">
    <font>
      <b/>
      <sz val="13"/>
      <color theme="2" tint="-0.749961851863155"/>
      <name val="Meiryo UI"/>
      <family val="2"/>
    </font>
    <font>
      <sz val="11"/>
      <color theme="1"/>
      <name val="Meiryo UI"/>
      <family val="2"/>
    </font>
    <font>
      <sz val="11"/>
      <color theme="0"/>
      <name val="Meiryo UI"/>
      <family val="2"/>
    </font>
    <font>
      <b/>
      <sz val="13"/>
      <color theme="2" tint="-0.749961851863155"/>
      <name val="Meiryo UI"/>
      <family val="2"/>
    </font>
    <font>
      <sz val="11"/>
      <color rgb="FF9C0006"/>
      <name val="Meiryo UI"/>
      <family val="2"/>
    </font>
    <font>
      <b/>
      <sz val="11"/>
      <color rgb="FFFA7D00"/>
      <name val="Meiryo UI"/>
      <family val="2"/>
    </font>
    <font>
      <b/>
      <sz val="11"/>
      <color theme="0"/>
      <name val="Meiryo UI"/>
      <family val="2"/>
    </font>
    <font>
      <i/>
      <sz val="11"/>
      <color theme="1" tint="0.34998626667073579"/>
      <name val="Meiryo UI"/>
      <family val="2"/>
    </font>
    <font>
      <sz val="11"/>
      <color rgb="FF006100"/>
      <name val="Meiryo UI"/>
      <family val="2"/>
    </font>
    <font>
      <b/>
      <sz val="25"/>
      <color theme="4" tint="-0.24994659260841701"/>
      <name val="Meiryo UI"/>
      <family val="2"/>
    </font>
    <font>
      <b/>
      <sz val="25"/>
      <color theme="5" tint="-0.499984740745262"/>
      <name val="Meiryo UI"/>
      <family val="2"/>
    </font>
    <font>
      <b/>
      <sz val="25"/>
      <color theme="6" tint="-0.499984740745262"/>
      <name val="Meiryo UI"/>
      <family val="2"/>
    </font>
    <font>
      <b/>
      <sz val="20"/>
      <color theme="5" tint="-0.499984740745262"/>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31"/>
      <color theme="4" tint="-0.24994659260841701"/>
      <name val="Meiryo UI"/>
      <family val="2"/>
    </font>
    <font>
      <b/>
      <sz val="11"/>
      <color theme="1"/>
      <name val="Meiryo UI"/>
      <family val="2"/>
    </font>
    <font>
      <sz val="11"/>
      <color rgb="FFFF0000"/>
      <name val="Meiryo UI"/>
      <family val="2"/>
    </font>
    <font>
      <b/>
      <sz val="20"/>
      <color theme="1" tint="0.499984740745262"/>
      <name val="Meiryo UI"/>
      <family val="2"/>
    </font>
    <font>
      <b/>
      <sz val="13"/>
      <name val="Meiryo UI"/>
      <family val="2"/>
    </font>
    <font>
      <b/>
      <sz val="6.5"/>
      <name val="ＭＳ Ｐゴシック"/>
      <family val="3"/>
      <charset val="128"/>
    </font>
    <font>
      <b/>
      <sz val="13"/>
      <color theme="2" tint="-0.749961851863155"/>
      <name val="Meiryo UI"/>
      <family val="3"/>
      <charset val="128"/>
    </font>
    <font>
      <b/>
      <sz val="31"/>
      <color theme="4" tint="-0.24994659260841701"/>
      <name val="Meiryo UI"/>
      <family val="3"/>
      <charset val="128"/>
    </font>
    <font>
      <b/>
      <sz val="20"/>
      <color theme="5" tint="-0.499984740745262"/>
      <name val="Meiryo UI"/>
      <family val="3"/>
      <charset val="128"/>
    </font>
    <font>
      <b/>
      <sz val="20"/>
      <color theme="1" tint="0.499984740745262"/>
      <name val="Meiryo UI"/>
      <family val="3"/>
      <charset val="128"/>
    </font>
    <font>
      <i/>
      <sz val="11"/>
      <color theme="0"/>
      <name val="Meiryo UI"/>
      <family val="3"/>
      <charset val="128"/>
    </font>
    <font>
      <b/>
      <sz val="25"/>
      <color theme="4" tint="-0.24994659260841701"/>
      <name val="Meiryo UI"/>
      <family val="3"/>
      <charset val="128"/>
    </font>
    <font>
      <sz val="11"/>
      <color theme="1" tint="0.34998626667073579"/>
      <name val="Meiryo UI"/>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7" fillId="0" borderId="0" applyNumberFormat="0" applyFill="0" applyBorder="0" applyAlignme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0" applyNumberFormat="0" applyFill="0" applyBorder="0" applyAlignment="0" applyProtection="0"/>
    <xf numFmtId="0" fontId="7" fillId="0" borderId="0" applyNumberFormat="0" applyFill="0" applyBorder="0" applyProtection="0"/>
    <xf numFmtId="0" fontId="20" fillId="0" borderId="1">
      <alignment horizontal="left" vertical="center"/>
    </xf>
    <xf numFmtId="0" fontId="3" fillId="0" borderId="0"/>
    <xf numFmtId="3" fontId="3" fillId="0" borderId="0">
      <alignment horizontal="right"/>
    </xf>
    <xf numFmtId="3" fontId="3" fillId="0" borderId="0">
      <alignment horizontal="right"/>
    </xf>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8"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2" applyNumberFormat="0" applyAlignment="0" applyProtection="0"/>
    <xf numFmtId="0" fontId="16" fillId="6" borderId="3" applyNumberFormat="0" applyAlignment="0" applyProtection="0"/>
    <xf numFmtId="0" fontId="5" fillId="6" borderId="2" applyNumberFormat="0" applyAlignment="0" applyProtection="0"/>
    <xf numFmtId="0" fontId="14" fillId="0" borderId="4" applyNumberFormat="0" applyFill="0" applyAlignment="0" applyProtection="0"/>
    <xf numFmtId="0" fontId="6" fillId="7" borderId="5" applyNumberFormat="0" applyAlignment="0" applyProtection="0"/>
    <xf numFmtId="0" fontId="19" fillId="0" borderId="0" applyNumberFormat="0" applyFill="0" applyBorder="0" applyAlignment="0" applyProtection="0"/>
    <xf numFmtId="0" fontId="3" fillId="8" borderId="6" applyNumberFormat="0" applyFont="0" applyAlignment="0" applyProtection="0"/>
    <xf numFmtId="0" fontId="18" fillId="0" borderId="7"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0">
    <xf numFmtId="0" fontId="0" fillId="0" borderId="0" xfId="0"/>
    <xf numFmtId="0" fontId="17" fillId="0" borderId="0" xfId="1" applyAlignment="1">
      <alignment vertical="center"/>
    </xf>
    <xf numFmtId="3" fontId="0" fillId="0" borderId="0" xfId="0" applyNumberFormat="1"/>
    <xf numFmtId="0" fontId="17" fillId="0" borderId="0" xfId="1" applyAlignment="1">
      <alignment horizontal="left" vertical="center"/>
    </xf>
    <xf numFmtId="0" fontId="12" fillId="0" borderId="0" xfId="5" applyAlignment="1">
      <alignment vertical="center"/>
    </xf>
    <xf numFmtId="0" fontId="20" fillId="0" borderId="1" xfId="7">
      <alignment horizontal="left" vertical="center"/>
    </xf>
    <xf numFmtId="3" fontId="0" fillId="0" borderId="0" xfId="0" applyNumberFormat="1" applyFont="1" applyBorder="1"/>
    <xf numFmtId="0" fontId="0" fillId="0" borderId="0" xfId="0" applyFont="1" applyBorder="1"/>
    <xf numFmtId="0" fontId="11" fillId="0" borderId="0" xfId="4"/>
    <xf numFmtId="0" fontId="9" fillId="0" borderId="0" xfId="2"/>
    <xf numFmtId="0" fontId="12" fillId="0" borderId="0" xfId="5"/>
    <xf numFmtId="0" fontId="10" fillId="0" borderId="0" xfId="3"/>
    <xf numFmtId="0" fontId="3" fillId="0" borderId="0" xfId="8"/>
    <xf numFmtId="3" fontId="3" fillId="0" borderId="0" xfId="9">
      <alignment horizontal="right"/>
    </xf>
    <xf numFmtId="3" fontId="3" fillId="0" borderId="0" xfId="10">
      <alignment horizontal="right"/>
    </xf>
    <xf numFmtId="0" fontId="0" fillId="0" borderId="0" xfId="8" applyFont="1"/>
    <xf numFmtId="0" fontId="0" fillId="0" borderId="0" xfId="0" applyNumberFormat="1"/>
    <xf numFmtId="0" fontId="21" fillId="0" borderId="0" xfId="0" applyFont="1"/>
    <xf numFmtId="0" fontId="12" fillId="0" borderId="0" xfId="5" applyFont="1" applyAlignment="1">
      <alignment vertical="center"/>
    </xf>
    <xf numFmtId="3" fontId="23" fillId="0" borderId="0" xfId="0" applyNumberFormat="1" applyFont="1"/>
    <xf numFmtId="0" fontId="23" fillId="0" borderId="0" xfId="0" applyFont="1"/>
    <xf numFmtId="0" fontId="24" fillId="0" borderId="0" xfId="1" applyFont="1" applyAlignment="1">
      <alignment horizontal="left" vertical="center"/>
    </xf>
    <xf numFmtId="0" fontId="25" fillId="0" borderId="0" xfId="5" applyFont="1"/>
    <xf numFmtId="0" fontId="26" fillId="0" borderId="1" xfId="7" applyFont="1">
      <alignment horizontal="left" vertical="center"/>
    </xf>
    <xf numFmtId="0" fontId="27" fillId="0" borderId="0" xfId="6" applyFont="1" applyAlignment="1">
      <alignment horizontal="left"/>
    </xf>
    <xf numFmtId="0" fontId="28" fillId="0" borderId="0" xfId="2" applyFont="1" applyBorder="1"/>
    <xf numFmtId="0" fontId="23" fillId="0" borderId="0" xfId="0" applyFont="1" applyBorder="1"/>
    <xf numFmtId="0" fontId="23" fillId="0" borderId="0" xfId="8" applyFont="1" applyBorder="1"/>
    <xf numFmtId="3" fontId="23" fillId="0" borderId="0" xfId="0" applyNumberFormat="1" applyFont="1" applyBorder="1"/>
    <xf numFmtId="0" fontId="29" fillId="0" borderId="0" xfId="6" applyFon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25">
    <dxf>
      <font>
        <b/>
        <i val="0"/>
        <strike val="0"/>
        <condense val="0"/>
        <extend val="0"/>
        <outline val="0"/>
        <shadow val="0"/>
        <u val="none"/>
        <vertAlign val="baseline"/>
        <sz val="13"/>
        <color theme="2" tint="-0.749961851863155"/>
        <name val="Meiryo UI"/>
        <family val="2"/>
        <scheme val="none"/>
      </font>
      <numFmt numFmtId="3" formatCode="#,##0"/>
      <border diagonalUp="0" diagonalDown="0" outline="0">
        <left/>
        <right/>
        <top/>
        <bottom/>
      </border>
    </dxf>
    <dxf>
      <font>
        <b/>
        <i val="0"/>
        <strike val="0"/>
        <condense val="0"/>
        <extend val="0"/>
        <outline val="0"/>
        <shadow val="0"/>
        <u val="none"/>
        <vertAlign val="baseline"/>
        <sz val="13"/>
        <color theme="2" tint="-0.749961851863155"/>
        <name val="Meiryo UI"/>
        <family val="2"/>
        <scheme val="none"/>
      </font>
      <numFmt numFmtId="3" formatCode="#,##0"/>
      <border diagonalUp="0" diagonalDown="0" outline="0">
        <left/>
        <right/>
        <top/>
        <bottom/>
      </border>
    </dxf>
    <dxf>
      <font>
        <b/>
        <i val="0"/>
        <strike val="0"/>
        <condense val="0"/>
        <extend val="0"/>
        <outline val="0"/>
        <shadow val="0"/>
        <u val="none"/>
        <vertAlign val="baseline"/>
        <sz val="13"/>
        <color theme="2" tint="-0.749961851863155"/>
        <name val="Meiryo UI"/>
        <family val="2"/>
        <scheme val="none"/>
      </font>
      <numFmt numFmtId="3" formatCode="#,##0"/>
      <border diagonalUp="0" diagonalDown="0" outline="0">
        <left/>
        <right/>
        <top/>
        <bottom/>
      </border>
    </dxf>
    <dxf>
      <font>
        <b/>
        <i val="0"/>
        <strike val="0"/>
        <condense val="0"/>
        <extend val="0"/>
        <outline val="0"/>
        <shadow val="0"/>
        <u val="none"/>
        <vertAlign val="baseline"/>
        <sz val="13"/>
        <color theme="2" tint="-0.749961851863155"/>
        <name val="Meiryo UI"/>
        <family val="2"/>
        <scheme val="none"/>
      </font>
      <border diagonalUp="0" diagonalDown="0" outline="0">
        <left/>
        <right/>
        <top/>
        <bottom/>
      </border>
    </dxf>
    <dxf>
      <font>
        <b/>
        <i val="0"/>
        <strike val="0"/>
        <condense val="0"/>
        <extend val="0"/>
        <outline val="0"/>
        <shadow val="0"/>
        <u val="none"/>
        <vertAlign val="baseline"/>
        <sz val="13"/>
        <color theme="2" tint="-0.749961851863155"/>
        <name val="Meiryo UI"/>
        <family val="2"/>
        <scheme val="none"/>
      </font>
      <numFmt numFmtId="3" formatCode="#,##0"/>
    </dxf>
    <dxf>
      <font>
        <b/>
        <i val="0"/>
        <strike val="0"/>
        <condense val="0"/>
        <extend val="0"/>
        <outline val="0"/>
        <shadow val="0"/>
        <u val="none"/>
        <vertAlign val="baseline"/>
        <sz val="13"/>
        <color theme="2" tint="-0.749961851863155"/>
        <name val="Meiryo UI"/>
        <family val="2"/>
        <scheme val="none"/>
      </font>
      <numFmt numFmtId="3" formatCode="#,##0"/>
    </dxf>
    <dxf>
      <font>
        <b/>
        <i val="0"/>
        <strike val="0"/>
        <condense val="0"/>
        <extend val="0"/>
        <outline val="0"/>
        <shadow val="0"/>
        <u val="none"/>
        <vertAlign val="baseline"/>
        <sz val="13"/>
        <color theme="2" tint="-0.749961851863155"/>
        <name val="Meiryo UI"/>
        <family val="2"/>
        <scheme val="none"/>
      </font>
      <numFmt numFmtId="3" formatCode="#,##0"/>
    </dxf>
    <dxf>
      <font>
        <b/>
        <i val="0"/>
        <strike val="0"/>
        <condense val="0"/>
        <extend val="0"/>
        <outline val="0"/>
        <shadow val="0"/>
        <u val="none"/>
        <vertAlign val="baseline"/>
        <sz val="13"/>
        <color theme="2" tint="-0.749961851863155"/>
        <name val="Meiryo UI"/>
        <family val="2"/>
        <scheme val="none"/>
      </font>
    </dxf>
    <dxf>
      <font>
        <b/>
        <i val="0"/>
        <strike val="0"/>
        <condense val="0"/>
        <extend val="0"/>
        <outline val="0"/>
        <shadow val="0"/>
        <u val="none"/>
        <vertAlign val="baseline"/>
        <sz val="13"/>
        <color theme="2" tint="-0.749961851863155"/>
        <name val="Meiryo UI"/>
        <family val="3"/>
        <charset val="128"/>
        <scheme val="none"/>
      </font>
      <numFmt numFmtId="3" formatCode="#,##0"/>
    </dxf>
    <dxf>
      <font>
        <b/>
        <i val="0"/>
        <strike val="0"/>
        <condense val="0"/>
        <extend val="0"/>
        <outline val="0"/>
        <shadow val="0"/>
        <u val="none"/>
        <vertAlign val="baseline"/>
        <sz val="13"/>
        <color theme="2" tint="-0.749961851863155"/>
        <name val="Meiryo UI"/>
        <family val="3"/>
        <charset val="128"/>
        <scheme val="none"/>
      </font>
      <numFmt numFmtId="3" formatCode="#,##0"/>
    </dxf>
    <dxf>
      <font>
        <b/>
        <i val="0"/>
        <strike val="0"/>
        <condense val="0"/>
        <extend val="0"/>
        <outline val="0"/>
        <shadow val="0"/>
        <u val="none"/>
        <vertAlign val="baseline"/>
        <sz val="13"/>
        <color theme="2" tint="-0.749961851863155"/>
        <name val="Meiryo UI"/>
        <family val="3"/>
        <charset val="128"/>
        <scheme val="none"/>
      </font>
      <numFmt numFmtId="3" formatCode="#,##0"/>
    </dxf>
    <dxf>
      <font>
        <b/>
        <i val="0"/>
        <strike val="0"/>
        <condense val="0"/>
        <extend val="0"/>
        <outline val="0"/>
        <shadow val="0"/>
        <u val="none"/>
        <vertAlign val="baseline"/>
        <sz val="13"/>
        <color theme="2" tint="-0.749961851863155"/>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4"/>
      <tableStyleElement type="headerRow" dxfId="23"/>
      <tableStyleElement type="totalRow" dxfId="22"/>
    </tableStyle>
    <tableStyle name="Family budget monthly expense" pivot="0" count="3" xr9:uid="{00000000-0011-0000-FFFF-FFFF01000000}">
      <tableStyleElement type="wholeTable" dxfId="21"/>
      <tableStyleElement type="headerRow" dxfId="20"/>
      <tableStyleElement type="totalRow" dxfId="19"/>
    </tableStyle>
    <tableStyle name="Family budget monthly income" pivot="0" count="3" xr9:uid="{00000000-0011-0000-FFFF-FFFF02000000}">
      <tableStyleElement type="wholeTable" dxfId="18"/>
      <tableStyleElement type="headerRow" dxfId="17"/>
      <tableStyleElement type="totalRow"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'グラフ データ'!$C$3</c:f>
              <c:strCache>
                <c:ptCount val="1"/>
                <c:pt idx="0">
                  <c:v>予測</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'グラフ データ'!$B$4:$B$6</c:f>
              <c:strCache>
                <c:ptCount val="3"/>
                <c:pt idx="0">
                  <c:v>キャッシュ フロー</c:v>
                </c:pt>
                <c:pt idx="1">
                  <c:v>1 か月の収入</c:v>
                </c:pt>
                <c:pt idx="2">
                  <c:v>1 か月の支出</c:v>
                </c:pt>
              </c:strCache>
            </c:strRef>
          </c:cat>
          <c:val>
            <c:numRef>
              <c:f>'グラフ データ'!$C$4:$C$6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'グラフ データ'!$D$3</c:f>
              <c:strCache>
                <c:ptCount val="1"/>
                <c:pt idx="0">
                  <c:v>実際</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'グラフ データ'!$B$4:$B$6</c:f>
              <c:strCache>
                <c:ptCount val="3"/>
                <c:pt idx="0">
                  <c:v>キャッシュ フロー</c:v>
                </c:pt>
                <c:pt idx="1">
                  <c:v>1 か月の収入</c:v>
                </c:pt>
                <c:pt idx="2">
                  <c:v>1 か月の支出</c:v>
                </c:pt>
              </c:strCache>
            </c:strRef>
          </c:cat>
          <c:val>
            <c:numRef>
              <c:f>'グラフ データ'!$D$4:$D$6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300" b="0" i="0" u="none" strike="noStrike" kern="1200" baseline="0">
                <a:solidFill>
                  <a:schemeClr val="bg2">
                    <a:lumMod val="25000"/>
                  </a:schemeClr>
                </a:solidFill>
                <a:latin typeface="Meiryo UI" panose="020B0604030504040204" pitchFamily="50" charset="-128"/>
                <a:ea typeface="Meiryo UI" panose="020B0604030504040204" pitchFamily="50" charset="-128"/>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lang="ja-JP" sz="1300" b="0" i="0" u="none" strike="noStrike" kern="1200" baseline="0">
                <a:solidFill>
                  <a:schemeClr val="bg2">
                    <a:lumMod val="25000"/>
                  </a:schemeClr>
                </a:solidFill>
                <a:latin typeface="Meiryo UI" panose="020B0604030504040204" pitchFamily="50" charset="-128"/>
                <a:ea typeface="Meiryo UI" panose="020B0604030504040204" pitchFamily="50" charset="-128"/>
                <a:cs typeface="+mn-cs"/>
              </a:defRPr>
            </a:pPr>
            <a:endParaRPr lang="en-US"/>
          </a:p>
        </c:txPr>
        <c:crossAx val="420927144"/>
        <c:crosses val="autoZero"/>
        <c:crossBetween val="between"/>
        <c:majorUnit val="1000"/>
        <c:minorUnit val="200"/>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lang="ja-JP" sz="1100" b="1" i="0" u="none" strike="noStrike" kern="1200" baseline="0">
              <a:solidFill>
                <a:schemeClr val="bg2">
                  <a:lumMod val="25000"/>
                </a:schemeClr>
              </a:solidFill>
              <a:latin typeface="Meiryo UI"/>
              <a:ea typeface="Meiryo UI"/>
              <a:cs typeface="Meiryo U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9525</xdr:colOff>
      <xdr:row>4</xdr:row>
      <xdr:rowOff>2571017</xdr:rowOff>
    </xdr:to>
    <xdr:graphicFrame macro="">
      <xdr:nvGraphicFramePr>
        <xdr:cNvPr id="3" name="予算グラフ"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shFlow" displayName="CashFlow" ref="B6:E9" totalsRowCount="1" headerRowDxfId="15" dataDxfId="14" totalsRowDxfId="13">
  <autoFilter ref="B6:E8" xr:uid="{00000000-0009-0000-0100-000001000000}"/>
  <tableColumns count="4">
    <tableColumn id="1" xr3:uid="{00000000-0010-0000-0000-000001000000}" name="キャッシュ フロー" totalsRowLabel="現金総額" dataDxfId="12" totalsRowDxfId="11"/>
    <tableColumn id="3" xr3:uid="{00000000-0010-0000-0000-000003000000}" name="予測" totalsRowFunction="custom" totalsRowDxfId="10" dataCellStyle="Amounts">
      <totalsRowFormula>C7-C8</totalsRowFormula>
    </tableColumn>
    <tableColumn id="4" xr3:uid="{00000000-0010-0000-0000-000004000000}" name="実際" totalsRowFunction="custom" totalsRowDxfId="9" dataCellStyle="Amounts">
      <totalsRowFormula>D7-D8</totalsRowFormula>
    </tableColumn>
    <tableColumn id="5" xr3:uid="{00000000-0010-0000-0000-000005000000}" name="差異" totalsRowFunction="sum" totalsRowDxfId="8" dataCellStyle="Variance">
      <calculatedColumnFormula>収入[[#Totals],[差異]]</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収入" displayName="収入" ref="B5:E9" totalsRowCount="1">
  <autoFilter ref="B5:E8" xr:uid="{00000000-0009-0000-0100-000005000000}"/>
  <tableColumns count="4">
    <tableColumn id="1" xr3:uid="{00000000-0010-0000-0100-000001000000}" name="1 か月の収入" totalsRowLabel="総収入" totalsRowDxfId="7" dataCellStyle="Table Details"/>
    <tableColumn id="3" xr3:uid="{00000000-0010-0000-0100-000003000000}" name="予測" totalsRowFunction="sum" totalsRowDxfId="6" dataCellStyle="Amounts"/>
    <tableColumn id="4" xr3:uid="{00000000-0010-0000-0100-000004000000}" name="実際" totalsRowFunction="sum" totalsRowDxfId="5" dataCellStyle="Amounts"/>
    <tableColumn id="5" xr3:uid="{00000000-0010-0000-0100-000005000000}" name="差異" totalsRowFunction="sum" totalsRowDxfId="4" dataCellStyle="Variance">
      <calculatedColumnFormula>収入[[#This Row],[実際]]-収入[[#This Row],[予測]]</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支出" displayName="支出" ref="B5:E26" totalsRowCount="1">
  <autoFilter ref="B5:E25" xr:uid="{00000000-0009-0000-0100-000009000000}"/>
  <tableColumns count="4">
    <tableColumn id="1" xr3:uid="{00000000-0010-0000-0200-000001000000}" name="1 か月の支出" totalsRowLabel="集計" totalsRowDxfId="3" dataCellStyle="Table Details"/>
    <tableColumn id="3" xr3:uid="{00000000-0010-0000-0200-000003000000}" name="予測" totalsRowFunction="sum" totalsRowDxfId="2" dataCellStyle="Amounts"/>
    <tableColumn id="4" xr3:uid="{00000000-0010-0000-0200-000004000000}" name="実際" totalsRowFunction="sum" totalsRowDxfId="1" dataCellStyle="Amounts"/>
    <tableColumn id="5" xr3:uid="{00000000-0010-0000-0200-000005000000}" name="差異" totalsRowFunction="sum" totalsRowDxfId="0" dataCellStyle="Variance">
      <calculatedColumnFormula>支出[[#This Row],[予測]]-支出[[#This Row],[実際]]</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RowHeight="17.25" customHeight="1"/>
  <cols>
    <col min="1" max="1" width="2.08203125" style="20" customWidth="1"/>
    <col min="2" max="2" width="21.58203125" style="20" customWidth="1"/>
    <col min="3" max="3" width="15.58203125" style="20" customWidth="1"/>
    <col min="4" max="5" width="15.58203125" style="19" customWidth="1"/>
    <col min="6" max="6" width="2.58203125" style="20" customWidth="1"/>
    <col min="7" max="16384" width="8.6640625" style="20"/>
  </cols>
  <sheetData>
    <row r="1" spans="2:5" ht="23.25" customHeight="1">
      <c r="B1" s="18" t="s">
        <v>0</v>
      </c>
      <c r="C1" s="19"/>
    </row>
    <row r="2" spans="2:5" ht="46.5" customHeight="1">
      <c r="B2" s="21" t="s">
        <v>1</v>
      </c>
      <c r="C2" s="19"/>
    </row>
    <row r="3" spans="2:5" ht="29.25" thickBot="1">
      <c r="B3" s="22" t="str">
        <f ca="1">TEXT(TODAY(),"m月")</f>
        <v>8月</v>
      </c>
      <c r="C3" s="19"/>
    </row>
    <row r="4" spans="2:5" ht="28.5">
      <c r="B4" s="23">
        <f ca="1">YEAR(TODAY())</f>
        <v>2018</v>
      </c>
      <c r="C4" s="19"/>
    </row>
    <row r="5" spans="2:5" ht="219.75" customHeight="1">
      <c r="B5" s="29" t="s">
        <v>2</v>
      </c>
      <c r="C5" s="24"/>
      <c r="D5" s="24"/>
      <c r="E5" s="24"/>
    </row>
    <row r="6" spans="2:5" ht="45" customHeight="1">
      <c r="B6" s="25" t="s">
        <v>3</v>
      </c>
      <c r="C6" s="26" t="s">
        <v>7</v>
      </c>
      <c r="D6" s="26" t="s">
        <v>8</v>
      </c>
      <c r="E6" s="26" t="s">
        <v>9</v>
      </c>
    </row>
    <row r="7" spans="2:5" ht="17.25" customHeight="1">
      <c r="B7" s="27" t="s">
        <v>4</v>
      </c>
      <c r="C7" s="13">
        <f>収入[[#Totals],[予測]]</f>
        <v>5700</v>
      </c>
      <c r="D7" s="13">
        <f>収入[[#Totals],[実際]]</f>
        <v>5500</v>
      </c>
      <c r="E7" s="14">
        <f>収入[[#Totals],[差異]]</f>
        <v>-200</v>
      </c>
    </row>
    <row r="8" spans="2:5" ht="17.25" customHeight="1">
      <c r="B8" s="27" t="s">
        <v>5</v>
      </c>
      <c r="C8" s="13">
        <f>支出[[#Totals],[予測]]</f>
        <v>3603</v>
      </c>
      <c r="D8" s="13">
        <f>支出[[#Totals],[実際]]</f>
        <v>3655</v>
      </c>
      <c r="E8" s="14">
        <f>支出[[#Totals],[差異]]</f>
        <v>-52</v>
      </c>
    </row>
    <row r="9" spans="2:5" ht="17.25" customHeight="1">
      <c r="B9" s="26" t="s">
        <v>6</v>
      </c>
      <c r="C9" s="28">
        <f>C7-C8</f>
        <v>2097</v>
      </c>
      <c r="D9" s="28">
        <f>D7-D8</f>
        <v>1845</v>
      </c>
      <c r="E9" s="28">
        <f>SUBTOTAL(109,CashFlow[差異])</f>
        <v>-252</v>
      </c>
    </row>
  </sheetData>
  <phoneticPr fontId="22"/>
  <dataValidations count="10">
    <dataValidation allowBlank="1" showInputMessage="1" showErrorMessage="1" prompt="このブックでは、家計を作成します。このワークシートのグラフとキャッシュ フロー テーブルは、他のワークシートに入力した毎月の収入と支出に基づいて自動的に計算されます" sqref="A1" xr:uid="{00000000-0002-0000-0000-000000000000}"/>
    <dataValidation allowBlank="1" showInputMessage="1" showErrorMessage="1" prompt="このセルに予算の名前を入力します" sqref="B1" xr:uid="{00000000-0002-0000-0000-000001000000}"/>
    <dataValidation allowBlank="1" showInputMessage="1" showErrorMessage="1" prompt="このセルに月、下のセルに年を入力します" sqref="B3" xr:uid="{00000000-0002-0000-0000-000002000000}"/>
    <dataValidation allowBlank="1" showInputMessage="1" showErrorMessage="1" prompt="このセルに年を入力します" sqref="B4" xr:uid="{00000000-0002-0000-0000-000003000000}"/>
    <dataValidation allowBlank="1" showInputMessage="1" showErrorMessage="1" prompt="この見出しの下にあるこの列の [総収入] 項目と [総支出] 項目は、[収入] 表と [支出] 表の入力に基づいて自動的に更新されます" sqref="B6" xr:uid="{00000000-0002-0000-0000-000004000000}"/>
    <dataValidation allowBlank="1" showInputMessage="1" showErrorMessage="1" prompt="この見出しの下にあるこの列で実際の収入と支出が自動更新されます" sqref="D6" xr:uid="{00000000-0002-0000-0000-000005000000}"/>
    <dataValidation allowBlank="1" showInputMessage="1" showErrorMessage="1" prompt="この見出しの下にあるこの列で差異金額とアイコンが自動更新されます" sqref="E6" xr:uid="{00000000-0002-0000-0000-000006000000}"/>
    <dataValidation allowBlank="1" showInputMessage="1" showErrorMessage="1" prompt="[キャッシュ フロー]、[1 か月の収入]、[1 か月の支出] の実際と予測を比較するグラフ" sqref="B5" xr:uid="{00000000-0002-0000-0000-000007000000}"/>
    <dataValidation allowBlank="1" showInputMessage="1" showErrorMessage="1" prompt="このセルはこのワークシートのタイトルで、セル B5 はグラフとヒントです。下のセルに月を入力します" sqref="B2" xr:uid="{00000000-0002-0000-0000-000008000000}"/>
    <dataValidation allowBlank="1" showInputMessage="1" showErrorMessage="1" prompt="この見出しの下にあるこの列で予測の収入と支出が自動更新されます"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RowHeight="17.25" customHeight="1"/>
  <cols>
    <col min="1" max="1" width="2.08203125" customWidth="1"/>
    <col min="2" max="2" width="21.58203125" customWidth="1"/>
    <col min="3" max="3" width="15.58203125" customWidth="1"/>
    <col min="4" max="5" width="15.58203125" style="2" customWidth="1"/>
    <col min="6" max="6" width="2.58203125" customWidth="1"/>
  </cols>
  <sheetData>
    <row r="1" spans="2:5" ht="23.25" customHeight="1">
      <c r="B1" s="4" t="str">
        <f>名前</f>
        <v>名前</v>
      </c>
      <c r="C1" s="2"/>
    </row>
    <row r="2" spans="2:5" ht="46.5" customHeight="1">
      <c r="B2" s="3" t="str">
        <f>BudgetTitle</f>
        <v>家計簿</v>
      </c>
      <c r="C2" s="16"/>
    </row>
    <row r="3" spans="2:5" ht="29.25" thickBot="1">
      <c r="B3" s="10" t="str">
        <f ca="1">月</f>
        <v>8月</v>
      </c>
      <c r="C3" s="2"/>
    </row>
    <row r="4" spans="2:5" ht="28.5">
      <c r="B4" s="5">
        <f ca="1">年</f>
        <v>2018</v>
      </c>
      <c r="C4" s="2"/>
    </row>
    <row r="5" spans="2:5" ht="45" customHeight="1">
      <c r="B5" s="11" t="s">
        <v>10</v>
      </c>
      <c r="C5" t="s">
        <v>7</v>
      </c>
      <c r="D5" t="s">
        <v>8</v>
      </c>
      <c r="E5" t="s">
        <v>9</v>
      </c>
    </row>
    <row r="6" spans="2:5" ht="17.25" customHeight="1">
      <c r="B6" s="15" t="s">
        <v>11</v>
      </c>
      <c r="C6" s="13">
        <v>4000</v>
      </c>
      <c r="D6" s="13">
        <v>4000</v>
      </c>
      <c r="E6" s="14">
        <f>収入[[#This Row],[実際]]-収入[[#This Row],[予測]]</f>
        <v>0</v>
      </c>
    </row>
    <row r="7" spans="2:5" ht="17.25" customHeight="1">
      <c r="B7" s="15" t="s">
        <v>12</v>
      </c>
      <c r="C7" s="13">
        <v>1400</v>
      </c>
      <c r="D7" s="13">
        <v>1500</v>
      </c>
      <c r="E7" s="14">
        <f>収入[[#This Row],[実際]]-収入[[#This Row],[予測]]</f>
        <v>100</v>
      </c>
    </row>
    <row r="8" spans="2:5" ht="17.25" customHeight="1">
      <c r="B8" s="12" t="s">
        <v>13</v>
      </c>
      <c r="C8" s="13">
        <v>300</v>
      </c>
      <c r="D8" s="13">
        <v>0</v>
      </c>
      <c r="E8" s="14">
        <f>収入[[#This Row],[実際]]-収入[[#This Row],[予測]]</f>
        <v>-300</v>
      </c>
    </row>
    <row r="9" spans="2:5" ht="17.25" customHeight="1">
      <c r="B9" s="7" t="s">
        <v>4</v>
      </c>
      <c r="C9" s="6">
        <f>SUBTOTAL(109,収入[予測])</f>
        <v>5700</v>
      </c>
      <c r="D9" s="6">
        <f>SUBTOTAL(109,収入[実際])</f>
        <v>5500</v>
      </c>
      <c r="E9" s="6">
        <f>SUBTOTAL(109,収入[差異])</f>
        <v>-200</v>
      </c>
    </row>
  </sheetData>
  <phoneticPr fontId="22"/>
  <dataValidations count="9">
    <dataValidation allowBlank="1" showInputMessage="1" showErrorMessage="1" prompt="この見出しの下にあるこの列で差異が自動的に計算され、アイコンが更新されます" sqref="E5" xr:uid="{00000000-0002-0000-0100-000000000000}"/>
    <dataValidation allowBlank="1" showInputMessage="1" showErrorMessage="1" prompt="この見出しの下にあるこの列に実際の収入を入力します" sqref="D5" xr:uid="{00000000-0002-0000-0100-000001000000}"/>
    <dataValidation allowBlank="1" showInputMessage="1" showErrorMessage="1" prompt="この見出しの下にあるこの列に予測の収入を入力します" sqref="C5" xr:uid="{00000000-0002-0000-0100-000002000000}"/>
    <dataValidation allowBlank="1" showInputMessage="1" showErrorMessage="1" prompt="この見出しの下にあるこの列に 1 か月の収入項目を入力します。見出しのフィルターを使用して、特定のエントリを検索します" sqref="B5" xr:uid="{00000000-0002-0000-0100-000003000000}"/>
    <dataValidation allowBlank="1" showInputMessage="1" showErrorMessage="1" prompt="キャッシュ フロー ワークシートのセル B4 に入力された年に基づいて年が自動的に更新されます。次の表に収入の詳細情報を入力します" sqref="B4" xr:uid="{00000000-0002-0000-0100-000004000000}"/>
    <dataValidation allowBlank="1" showInputMessage="1" showErrorMessage="1" prompt="キャッシュ フロー ワークシートのセル B3 に入力された月に基づいて月が自動的に更新されます" sqref="B3" xr:uid="{00000000-0002-0000-0100-000005000000}"/>
    <dataValidation allowBlank="1" showInputMessage="1" showErrorMessage="1" prompt="キャッシュ フロー ワークシートのセル B1 に入力された名前に基づいて名前が自動的に更新されます" sqref="B1" xr:uid="{00000000-0002-0000-0100-000006000000}"/>
    <dataValidation allowBlank="1" showInputMessage="1" showErrorMessage="1" prompt="このワークシートの収入テーブルに詳細を入力して、予測と実際の 1 か月の収入を管理します" sqref="A1" xr:uid="{00000000-0002-0000-0100-000007000000}"/>
    <dataValidation allowBlank="1" showInputMessage="1" showErrorMessage="1" prompt="キャッシュ フロー ワークシートのセル B2 に入力されたタイトルに基づいてタイトルが自動的に更新されます"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RowHeight="17.25" customHeight="1"/>
  <cols>
    <col min="1" max="1" width="2.08203125" customWidth="1"/>
    <col min="2" max="2" width="21.58203125" customWidth="1"/>
    <col min="3" max="3" width="15.58203125" customWidth="1"/>
    <col min="4" max="5" width="15.58203125" style="2" customWidth="1"/>
    <col min="6" max="6" width="2.58203125" customWidth="1"/>
  </cols>
  <sheetData>
    <row r="1" spans="2:5" ht="23.25" customHeight="1">
      <c r="B1" s="4" t="str">
        <f>名前</f>
        <v>名前</v>
      </c>
      <c r="C1" s="2"/>
    </row>
    <row r="2" spans="2:5" ht="46.5" customHeight="1">
      <c r="B2" s="3" t="str">
        <f>BudgetTitle</f>
        <v>家計簿</v>
      </c>
      <c r="C2" s="2"/>
    </row>
    <row r="3" spans="2:5" ht="29.25" thickBot="1">
      <c r="B3" s="10" t="str">
        <f ca="1">月</f>
        <v>8月</v>
      </c>
      <c r="C3" s="2"/>
    </row>
    <row r="4" spans="2:5" ht="28.5">
      <c r="B4" s="5">
        <f ca="1">年</f>
        <v>2018</v>
      </c>
      <c r="C4" s="2"/>
    </row>
    <row r="5" spans="2:5" ht="45" customHeight="1">
      <c r="B5" s="8" t="s">
        <v>14</v>
      </c>
      <c r="C5" t="s">
        <v>7</v>
      </c>
      <c r="D5" t="s">
        <v>8</v>
      </c>
      <c r="E5" t="s">
        <v>9</v>
      </c>
    </row>
    <row r="6" spans="2:5" ht="17.25" customHeight="1">
      <c r="B6" s="12" t="s">
        <v>15</v>
      </c>
      <c r="C6" s="13">
        <v>1500</v>
      </c>
      <c r="D6" s="13">
        <v>1500</v>
      </c>
      <c r="E6" s="14">
        <f>支出[[#This Row],[予測]]-支出[[#This Row],[実際]]</f>
        <v>0</v>
      </c>
    </row>
    <row r="7" spans="2:5" ht="17.25" customHeight="1">
      <c r="B7" s="12" t="s">
        <v>16</v>
      </c>
      <c r="C7" s="13">
        <v>250</v>
      </c>
      <c r="D7" s="13">
        <v>280</v>
      </c>
      <c r="E7" s="14">
        <f>支出[[#This Row],[予測]]-支出[[#This Row],[実際]]</f>
        <v>-30</v>
      </c>
    </row>
    <row r="8" spans="2:5" ht="17.25" customHeight="1">
      <c r="B8" s="12" t="s">
        <v>17</v>
      </c>
      <c r="C8" s="13">
        <v>38</v>
      </c>
      <c r="D8" s="13">
        <v>38</v>
      </c>
      <c r="E8" s="14">
        <f>支出[[#This Row],[予測]]-支出[[#This Row],[実際]]</f>
        <v>0</v>
      </c>
    </row>
    <row r="9" spans="2:5" ht="17.25" customHeight="1">
      <c r="B9" s="12" t="s">
        <v>18</v>
      </c>
      <c r="C9" s="13">
        <v>65</v>
      </c>
      <c r="D9" s="13">
        <v>78</v>
      </c>
      <c r="E9" s="14">
        <f>支出[[#This Row],[予測]]-支出[[#This Row],[実際]]</f>
        <v>-13</v>
      </c>
    </row>
    <row r="10" spans="2:5" ht="17.25" customHeight="1">
      <c r="B10" s="12" t="s">
        <v>19</v>
      </c>
      <c r="C10" s="13">
        <v>25</v>
      </c>
      <c r="D10" s="13">
        <v>21</v>
      </c>
      <c r="E10" s="14">
        <f>支出[[#This Row],[予測]]-支出[[#This Row],[実際]]</f>
        <v>4</v>
      </c>
    </row>
    <row r="11" spans="2:5" ht="17.25" customHeight="1">
      <c r="B11" s="12" t="s">
        <v>20</v>
      </c>
      <c r="C11" s="13">
        <v>75</v>
      </c>
      <c r="D11" s="13">
        <v>83</v>
      </c>
      <c r="E11" s="14">
        <f>支出[[#This Row],[予測]]-支出[[#This Row],[実際]]</f>
        <v>-8</v>
      </c>
    </row>
    <row r="12" spans="2:5" ht="17.25" customHeight="1">
      <c r="B12" s="12" t="s">
        <v>21</v>
      </c>
      <c r="C12" s="13">
        <v>60</v>
      </c>
      <c r="D12" s="13">
        <v>60</v>
      </c>
      <c r="E12" s="14">
        <f>支出[[#This Row],[予測]]-支出[[#This Row],[実際]]</f>
        <v>0</v>
      </c>
    </row>
    <row r="13" spans="2:5" ht="17.25" customHeight="1">
      <c r="B13" s="12" t="s">
        <v>22</v>
      </c>
      <c r="C13" s="13">
        <v>0</v>
      </c>
      <c r="D13" s="13">
        <v>60</v>
      </c>
      <c r="E13" s="14">
        <f>支出[[#This Row],[予測]]-支出[[#This Row],[実際]]</f>
        <v>-60</v>
      </c>
    </row>
    <row r="14" spans="2:5" ht="17.25" customHeight="1">
      <c r="B14" s="12" t="s">
        <v>23</v>
      </c>
      <c r="C14" s="13">
        <v>180</v>
      </c>
      <c r="D14" s="13">
        <v>150</v>
      </c>
      <c r="E14" s="14">
        <f>支出[[#This Row],[予測]]-支出[[#This Row],[実際]]</f>
        <v>30</v>
      </c>
    </row>
    <row r="15" spans="2:5" ht="17.25" customHeight="1">
      <c r="B15" s="12" t="s">
        <v>24</v>
      </c>
      <c r="C15" s="13">
        <v>250</v>
      </c>
      <c r="D15" s="13">
        <v>250</v>
      </c>
      <c r="E15" s="14">
        <f>支出[[#This Row],[予測]]-支出[[#This Row],[実際]]</f>
        <v>0</v>
      </c>
    </row>
    <row r="16" spans="2:5" ht="17.25" customHeight="1">
      <c r="B16" s="12" t="s">
        <v>25</v>
      </c>
      <c r="C16" s="13">
        <v>75</v>
      </c>
      <c r="D16" s="13">
        <v>80</v>
      </c>
      <c r="E16" s="14">
        <f>支出[[#This Row],[予測]]-支出[[#This Row],[実際]]</f>
        <v>-5</v>
      </c>
    </row>
    <row r="17" spans="2:5" ht="17.25" customHeight="1">
      <c r="B17" s="12" t="s">
        <v>26</v>
      </c>
      <c r="C17" s="13">
        <v>280</v>
      </c>
      <c r="D17" s="13">
        <v>260</v>
      </c>
      <c r="E17" s="14">
        <f>支出[[#This Row],[予測]]-支出[[#This Row],[実際]]</f>
        <v>20</v>
      </c>
    </row>
    <row r="18" spans="2:5" ht="17.25" customHeight="1">
      <c r="B18" s="12" t="s">
        <v>27</v>
      </c>
      <c r="C18" s="13">
        <v>75</v>
      </c>
      <c r="D18" s="13">
        <v>65</v>
      </c>
      <c r="E18" s="14">
        <f>支出[[#This Row],[予測]]-支出[[#This Row],[実際]]</f>
        <v>10</v>
      </c>
    </row>
    <row r="19" spans="2:5" ht="17.25" customHeight="1">
      <c r="B19" s="12" t="s">
        <v>28</v>
      </c>
      <c r="C19" s="13">
        <v>255</v>
      </c>
      <c r="D19" s="13">
        <v>255</v>
      </c>
      <c r="E19" s="14">
        <f>支出[[#This Row],[予測]]-支出[[#This Row],[実際]]</f>
        <v>0</v>
      </c>
    </row>
    <row r="20" spans="2:5" ht="17.25" customHeight="1">
      <c r="B20" s="12" t="s">
        <v>29</v>
      </c>
      <c r="C20" s="13">
        <v>100</v>
      </c>
      <c r="D20" s="13">
        <v>100</v>
      </c>
      <c r="E20" s="14">
        <f>支出[[#This Row],[予測]]-支出[[#This Row],[実際]]</f>
        <v>0</v>
      </c>
    </row>
    <row r="21" spans="2:5" ht="17.25" customHeight="1">
      <c r="B21" s="12" t="s">
        <v>30</v>
      </c>
      <c r="C21" s="13">
        <v>0</v>
      </c>
      <c r="D21" s="13">
        <v>0</v>
      </c>
      <c r="E21" s="14">
        <f>支出[[#This Row],[予測]]-支出[[#This Row],[実際]]</f>
        <v>0</v>
      </c>
    </row>
    <row r="22" spans="2:5" ht="17.25" customHeight="1">
      <c r="B22" s="12" t="s">
        <v>31</v>
      </c>
      <c r="C22" s="13">
        <v>0</v>
      </c>
      <c r="D22" s="13">
        <v>0</v>
      </c>
      <c r="E22" s="14">
        <f>支出[[#This Row],[予測]]-支出[[#This Row],[実際]]</f>
        <v>0</v>
      </c>
    </row>
    <row r="23" spans="2:5" ht="17.25" customHeight="1">
      <c r="B23" s="12" t="s">
        <v>32</v>
      </c>
      <c r="C23" s="13">
        <v>150</v>
      </c>
      <c r="D23" s="13">
        <v>150</v>
      </c>
      <c r="E23" s="14">
        <f>支出[[#This Row],[予測]]-支出[[#This Row],[実際]]</f>
        <v>0</v>
      </c>
    </row>
    <row r="24" spans="2:5" ht="17.25" customHeight="1">
      <c r="B24" s="12" t="s">
        <v>33</v>
      </c>
      <c r="C24" s="13">
        <v>225</v>
      </c>
      <c r="D24" s="13">
        <v>225</v>
      </c>
      <c r="E24" s="14">
        <f>支出[[#This Row],[予測]]-支出[[#This Row],[実際]]</f>
        <v>0</v>
      </c>
    </row>
    <row r="25" spans="2:5" ht="17.25" customHeight="1">
      <c r="B25" s="12" t="s">
        <v>34</v>
      </c>
      <c r="C25" s="13">
        <v>0</v>
      </c>
      <c r="D25" s="13">
        <v>0</v>
      </c>
      <c r="E25" s="14">
        <f>支出[[#This Row],[予測]]-支出[[#This Row],[実際]]</f>
        <v>0</v>
      </c>
    </row>
    <row r="26" spans="2:5" ht="17.25" customHeight="1">
      <c r="B26" s="7" t="s">
        <v>36</v>
      </c>
      <c r="C26" s="6">
        <f>SUBTOTAL(109,支出[予測])</f>
        <v>3603</v>
      </c>
      <c r="D26" s="6">
        <f>SUBTOTAL(109,支出[実際])</f>
        <v>3655</v>
      </c>
      <c r="E26" s="6">
        <f>SUBTOTAL(109,支出[差異])</f>
        <v>-52</v>
      </c>
    </row>
  </sheetData>
  <phoneticPr fontId="22"/>
  <dataValidations count="9">
    <dataValidation allowBlank="1" showInputMessage="1" showErrorMessage="1" prompt="このワークシートの支出テーブルに詳細を入力して、予測と実際の 1 か月の支出を管理します" sqref="A1" xr:uid="{00000000-0002-0000-0200-000000000000}"/>
    <dataValidation allowBlank="1" showInputMessage="1" showErrorMessage="1" prompt="キャッシュ フロー ワークシートのセル B1 に入力された名前に基づいて名前が自動的に更新されます" sqref="B1" xr:uid="{00000000-0002-0000-0200-000001000000}"/>
    <dataValidation allowBlank="1" showInputMessage="1" showErrorMessage="1" prompt="キャッシュ フロー ワークシートのセル B3 に入力された月に基づいて月が自動的に更新されます" sqref="B3" xr:uid="{00000000-0002-0000-0200-000002000000}"/>
    <dataValidation allowBlank="1" showInputMessage="1" showErrorMessage="1" prompt="キャッシュ フロー ワークシートのセル B4 に入力された年に基づいて年が自動的に更新されます。次の表に支出の詳細を入力します" sqref="B4" xr:uid="{00000000-0002-0000-0200-000003000000}"/>
    <dataValidation allowBlank="1" showInputMessage="1" showErrorMessage="1" prompt="この見出しの下にあるこの列に 1 か月の支出を入力します。見出しのフィルターを使用して、特定のエントリを検索します" sqref="B5" xr:uid="{00000000-0002-0000-0200-000004000000}"/>
    <dataValidation allowBlank="1" showInputMessage="1" showErrorMessage="1" prompt="この見出しの下にあるこの列に予測の支出を入力します" sqref="C5" xr:uid="{00000000-0002-0000-0200-000005000000}"/>
    <dataValidation allowBlank="1" showInputMessage="1" showErrorMessage="1" prompt="この見出しの下にあるこの列に実際の支出を入力します" sqref="D5" xr:uid="{00000000-0002-0000-0200-000006000000}"/>
    <dataValidation allowBlank="1" showInputMessage="1" showErrorMessage="1" prompt="この見出しの下にあるこの列で差異が自動的に計算され、アイコンが更新されます" sqref="E5" xr:uid="{00000000-0002-0000-0200-000007000000}"/>
    <dataValidation allowBlank="1" showInputMessage="1" showErrorMessage="1" prompt="キャッシュ フロー ワークシートのセル B2 に入力されたタイトルに基づいてタイトルが自動的に更新されます"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RowHeight="18"/>
  <cols>
    <col min="1" max="1" width="1.33203125" customWidth="1"/>
    <col min="2" max="2" width="14.58203125" customWidth="1"/>
    <col min="3" max="4" width="12.25" customWidth="1"/>
  </cols>
  <sheetData>
    <row r="1" spans="2:4" ht="41.25">
      <c r="B1" s="9" t="s">
        <v>35</v>
      </c>
      <c r="C1" s="1"/>
      <c r="D1" s="1"/>
    </row>
    <row r="3" spans="2:4">
      <c r="B3" s="17"/>
      <c r="C3" s="17" t="s">
        <v>7</v>
      </c>
      <c r="D3" s="17" t="s">
        <v>8</v>
      </c>
    </row>
    <row r="4" spans="2:4">
      <c r="B4" s="17" t="s">
        <v>3</v>
      </c>
      <c r="C4" s="17">
        <f>CashFlow[[#Totals],[予測]]</f>
        <v>2097</v>
      </c>
      <c r="D4" s="17">
        <f>CashFlow[[#Totals],[実際]]</f>
        <v>1845</v>
      </c>
    </row>
    <row r="5" spans="2:4">
      <c r="B5" s="17" t="s">
        <v>10</v>
      </c>
      <c r="C5" s="17">
        <f>収入[[#Totals],[予測]]</f>
        <v>5700</v>
      </c>
      <c r="D5" s="17">
        <f>収入[[#Totals],[実際]]</f>
        <v>5500</v>
      </c>
    </row>
    <row r="6" spans="2:4">
      <c r="B6" s="17" t="s">
        <v>14</v>
      </c>
      <c r="C6" s="17">
        <f>支出[[#Totals],[予測]]</f>
        <v>3603</v>
      </c>
      <c r="D6" s="17">
        <f>支出[[#Totals],[実際]]</f>
        <v>3655</v>
      </c>
    </row>
  </sheetData>
  <phoneticPr fontId="22"/>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キャッシュ フロー</vt:lpstr>
      <vt:lpstr>1 か月の収入</vt:lpstr>
      <vt:lpstr>1 か月の支出</vt:lpstr>
      <vt:lpstr>グラフ データ</vt:lpstr>
      <vt:lpstr>BudgetTitle</vt:lpstr>
      <vt:lpstr>'1 か月の収入'!Print_Titles</vt:lpstr>
      <vt:lpstr>'1 か月の支出'!Print_Titles</vt:lpstr>
      <vt:lpstr>'キャッシュ フロー'!Print_Titles</vt:lpstr>
      <vt:lpstr>名前</vt:lpstr>
      <vt:lpstr>年</vt:lpstr>
      <vt:lpstr>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2018-08-10T05:47:01Z</dcterms:created>
  <dcterms:modified xsi:type="dcterms:W3CDTF">2018-08-10T05:47:01Z</dcterms:modified>
</cp:coreProperties>
</file>