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57.xml" ContentType="application/vnd.openxmlformats-officedocument.spreadsheetml.table+xml"/>
  <Override PartName="/xl/tables/table108.xml" ContentType="application/vnd.openxmlformats-officedocument.spreadsheetml.table+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464A7488-04BF-4BF6-B086-3296F14E3CE6}" xr6:coauthVersionLast="47" xr6:coauthVersionMax="47" xr10:uidLastSave="{00000000-0000-0000-0000-000000000000}"/>
  <bookViews>
    <workbookView xWindow="-120" yWindow="-120" windowWidth="29040" windowHeight="17640" activeTab="1" xr2:uid="{00000000-000D-0000-FFFF-FFFF00000000}"/>
  </bookViews>
  <sheets>
    <sheet name="開始" sheetId="2" r:id="rId1"/>
    <sheet name="月間個人予算"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 l="1"/>
  <c r="E6" i="1"/>
  <c r="J61" i="1"/>
  <c r="J59" i="1"/>
  <c r="J53" i="1"/>
  <c r="J54" i="1"/>
  <c r="J55" i="1"/>
  <c r="J56" i="1"/>
  <c r="J47" i="1"/>
  <c r="J48" i="1"/>
  <c r="J49" i="1"/>
  <c r="J41" i="1"/>
  <c r="J42" i="1"/>
  <c r="J43" i="1"/>
  <c r="J34" i="1"/>
  <c r="J35" i="1"/>
  <c r="J36" i="1"/>
  <c r="J37" i="1"/>
  <c r="J25" i="1"/>
  <c r="J26" i="1"/>
  <c r="J27" i="1"/>
  <c r="J28" i="1"/>
  <c r="J29" i="1"/>
  <c r="J30" i="1"/>
  <c r="J13" i="1"/>
  <c r="J14" i="1"/>
  <c r="J15" i="1"/>
  <c r="J16" i="1"/>
  <c r="J17" i="1"/>
  <c r="J18" i="1"/>
  <c r="J19" i="1"/>
  <c r="J20" i="1"/>
  <c r="J21" i="1"/>
  <c r="E57" i="1"/>
  <c r="E58" i="1"/>
  <c r="E59" i="1"/>
  <c r="E60" i="1"/>
  <c r="E61" i="1"/>
  <c r="E62" i="1"/>
  <c r="E63" i="1"/>
  <c r="E49" i="1"/>
  <c r="E50" i="1"/>
  <c r="E51" i="1"/>
  <c r="E52" i="1"/>
  <c r="E53" i="1"/>
  <c r="E43" i="1"/>
  <c r="E44" i="1"/>
  <c r="E45" i="1"/>
  <c r="E36" i="1"/>
  <c r="E37" i="1"/>
  <c r="E38" i="1"/>
  <c r="E39" i="1"/>
  <c r="E26" i="1"/>
  <c r="E27" i="1"/>
  <c r="E28" i="1"/>
  <c r="E29" i="1"/>
  <c r="E30" i="1"/>
  <c r="E31" i="1"/>
  <c r="E32" i="1"/>
  <c r="E13" i="1"/>
  <c r="E14" i="1"/>
  <c r="E15" i="1"/>
  <c r="E16" i="1"/>
  <c r="E17" i="1"/>
  <c r="E18" i="1"/>
  <c r="E19" i="1"/>
  <c r="E20" i="1"/>
  <c r="E21" i="1"/>
  <c r="E22" i="1"/>
  <c r="J38" i="1" l="1"/>
  <c r="J31" i="1"/>
  <c r="J6" i="1"/>
  <c r="J4" i="1"/>
  <c r="J8" i="1" s="1"/>
  <c r="E46" i="1"/>
  <c r="E23" i="1"/>
  <c r="E64" i="1"/>
  <c r="J44" i="1"/>
  <c r="J63" i="1"/>
  <c r="E40" i="1"/>
  <c r="E54" i="1"/>
  <c r="J50" i="1"/>
  <c r="J57" i="1"/>
  <c r="E33" i="1"/>
  <c r="J22" i="1"/>
</calcChain>
</file>

<file path=xl/sharedStrings.xml><?xml version="1.0" encoding="utf-8"?>
<sst xmlns="http://schemas.openxmlformats.org/spreadsheetml/2006/main" count="159" uniqueCount="95">
  <si>
    <t>このテンプレートについて</t>
  </si>
  <si>
    <t>それぞれの表にさまざまなカテゴリで発生した経費を入力します。</t>
  </si>
  <si>
    <t>見積残高、実残高、差額は自動的に計算されます。</t>
  </si>
  <si>
    <t>注: </t>
  </si>
  <si>
    <t>ワークシートの表の詳細については、表内で Shift キーを押し、F10 キーを押して、[表] オプションを選択し、[代替テキスト] を選択します。</t>
  </si>
  <si>
    <t>このワークシートでは、個人の毎月の予算を作成します。このワークシートの使用方法に関する役に立つ指示がこの列のセルに表示されます。下向き矢印で開始します。</t>
  </si>
  <si>
    <t>このワークシートのタイトルは、右のセルに表示されます。次の指示はセル A4 に表示されます。</t>
  </si>
  <si>
    <t>見積月収ラベルが、右のセルに表示されます。セル E4 に収入 1 を入力し、E5 に臨時収入を入力し、E6 で月収合計を計算します。次の指示はセル A6 に表示されます。</t>
  </si>
  <si>
    <t>見積残高はセル J4 で自動的に計算され、実残高はセル J6 に、差額はセル J8 に表示されます。次の指示はセル A8 に表示されます。</t>
  </si>
  <si>
    <t>実月収ラベルが、右のセルに表示されます。セル E8 に収入 1 を入力し、E9 に臨時収入を入力し、E10 で月収合計を計算します。次の指示はセル A12 に表示されます。</t>
  </si>
  <si>
    <t>住居費の表の右のセル以降と、娯楽の表のセル G12 以降に詳細を入力します。次の指示はセル A25 に表示されます。</t>
  </si>
  <si>
    <t>交通費の表の右のセル以降と、ローンの表のセル G24 以降に詳細を入力します。次の指示はセル A35 に表示されます。</t>
  </si>
  <si>
    <t>保険料の表の右のセル以降と、税金の表のセル G33 以降に詳細を入力します。次の指示はセル A42 に表示されます。</t>
  </si>
  <si>
    <t>食料品の表の右のセル以降と、貯蓄の表のセル G40 以降に詳細を入力します。次の指示はセル A48 に表示されます。</t>
  </si>
  <si>
    <t>ペット費用の表の右のセル以降と、ギフトの表のセル G46 以降に詳細を入力します。次の指示はセル A56 に表示されます。</t>
  </si>
  <si>
    <t>日常生活関連費の表の右のセル以降と、法律の表のセル G52 以降に詳細を入力します。次の指示はセル A59 に表示されます。</t>
  </si>
  <si>
    <t>予算合計はセル J59 で自動的に計算され、実費合計は J61 で、差額合計は J63 で自動的に計算されます。</t>
  </si>
  <si>
    <t>月間個人予算</t>
  </si>
  <si>
    <t>見積月収</t>
  </si>
  <si>
    <t>実月収</t>
  </si>
  <si>
    <t>住居費</t>
  </si>
  <si>
    <t>住宅ローン/家賃</t>
  </si>
  <si>
    <t>電話番号</t>
  </si>
  <si>
    <t>電気</t>
  </si>
  <si>
    <t>ガス</t>
  </si>
  <si>
    <t>水道代</t>
  </si>
  <si>
    <t>受信料</t>
  </si>
  <si>
    <t>廃棄物除去</t>
  </si>
  <si>
    <t>保守/修繕費</t>
  </si>
  <si>
    <t>備品</t>
  </si>
  <si>
    <t>その他</t>
  </si>
  <si>
    <t>小計</t>
  </si>
  <si>
    <t>交通</t>
  </si>
  <si>
    <t>車両費</t>
  </si>
  <si>
    <t>バス/タクシー代</t>
  </si>
  <si>
    <t>保険料</t>
  </si>
  <si>
    <t>免許</t>
  </si>
  <si>
    <t>燃料費</t>
  </si>
  <si>
    <t>整備代</t>
  </si>
  <si>
    <t>自宅</t>
  </si>
  <si>
    <t>医療保険</t>
  </si>
  <si>
    <t>生命保険</t>
  </si>
  <si>
    <t>食費</t>
  </si>
  <si>
    <t>食料品</t>
  </si>
  <si>
    <t>外食</t>
  </si>
  <si>
    <t>ペット費用</t>
  </si>
  <si>
    <t>医療</t>
  </si>
  <si>
    <t>グルーミング代</t>
  </si>
  <si>
    <t>おもちゃ</t>
  </si>
  <si>
    <t>日常生活関連費</t>
  </si>
  <si>
    <t>整髪/爪</t>
  </si>
  <si>
    <t>衣料品</t>
  </si>
  <si>
    <t>ドライ クリーニング</t>
  </si>
  <si>
    <t>スポーツ クラブ</t>
  </si>
  <si>
    <t>会費または手数料</t>
  </si>
  <si>
    <t>収入 1</t>
  </si>
  <si>
    <t>臨時収入</t>
  </si>
  <si>
    <t>月収合計</t>
  </si>
  <si>
    <t>予算</t>
  </si>
  <si>
    <t>実費</t>
  </si>
  <si>
    <t>差額</t>
  </si>
  <si>
    <t>見積残高
(見積収入から経費を減算)</t>
  </si>
  <si>
    <t>実残高
(実収入から経費を減算)</t>
  </si>
  <si>
    <t>差額
(実績から見積を減算)</t>
  </si>
  <si>
    <t>夜の外出</t>
  </si>
  <si>
    <t>音楽プラットフォーム</t>
  </si>
  <si>
    <t>映画</t>
  </si>
  <si>
    <t>コンサート</t>
  </si>
  <si>
    <t>スポーツ イベント</t>
  </si>
  <si>
    <t>観劇</t>
  </si>
  <si>
    <t>ローン</t>
  </si>
  <si>
    <t>私用</t>
  </si>
  <si>
    <t>学生</t>
  </si>
  <si>
    <t>クレジット カード</t>
  </si>
  <si>
    <t>税金</t>
  </si>
  <si>
    <t>国</t>
  </si>
  <si>
    <t>都道府県</t>
  </si>
  <si>
    <t>市町村</t>
  </si>
  <si>
    <t>貯蓄または投資</t>
  </si>
  <si>
    <t>年金口座</t>
  </si>
  <si>
    <t>投資口座</t>
  </si>
  <si>
    <t>贈答および寄付</t>
  </si>
  <si>
    <t>募金/寄付 1</t>
  </si>
  <si>
    <t>募金/寄付 2</t>
  </si>
  <si>
    <t>募金/寄付 3</t>
  </si>
  <si>
    <t>弁護士</t>
  </si>
  <si>
    <t>養育費</t>
  </si>
  <si>
    <t>担保権/判決に基づく支払い</t>
  </si>
  <si>
    <t>予算合計</t>
  </si>
  <si>
    <t>実費合計</t>
  </si>
  <si>
    <t>差額合計</t>
  </si>
  <si>
    <t>月間個人予算ワークシートの列 A に詳細な指示が記載されています。このテキストは意図的に表示されません。テキストを削除するには、列 A を選択し、[削除] を選択します。テキストを再表示するには、列 A を選択し、フォントの色を変更します。</t>
    <phoneticPr fontId="22"/>
  </si>
  <si>
    <t>この月間個人予算ワークシートを使用すると、1 か月の予測収入と実収入、予算と実費を管理できます。</t>
    <phoneticPr fontId="22"/>
  </si>
  <si>
    <t>エンターテインメント</t>
    <phoneticPr fontId="22"/>
  </si>
  <si>
    <t>法律</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</si>
</sst>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quot;¥&quot;#,##0.00;&quot;¥&quot;\-#,##0.00"/>
    <numFmt numFmtId="165" formatCode="_ &quot;¥&quot;* #,##0_ ;_ &quot;¥&quot;* \-#,##0_ ;_ &quot;¥&quot;* &quot;-&quot;_ ;_ @_ "/>
    <numFmt numFmtId="166" formatCode="_ &quot;¥&quot;* #,##0.00_ ;_ &quot;¥&quot;* \-#,##0.00_ ;_ &quot;¥&quot;* &quot;-&quot;??_ ;_ @_ "/>
    <numFmt numFmtId="167" formatCode="&quot;¥&quot;#,##0.00_);[Red]\(&quot;¥&quot;#,##0.00\)"/>
  </numFmts>
  <fonts count="27">
    <font>
      <sz val="10"/>
      <color theme="1" tint="0.2499465926084170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0"/>
      <color theme="1" tint="0.24994659260841701"/>
      <name val="Meiryo UI"/>
      <family val="2"/>
    </font>
    <font>
      <i/>
      <sz val="11"/>
      <color rgb="FF7F7F7F"/>
      <name val="Meiryo UI"/>
      <family val="2"/>
    </font>
    <font>
      <sz val="11"/>
      <color rgb="FF006100"/>
      <name val="Meiryo UI"/>
      <family val="2"/>
    </font>
    <font>
      <sz val="22"/>
      <color theme="3" tint="0.24994659260841701"/>
      <name val="Meiryo UI"/>
      <family val="2"/>
    </font>
    <font>
      <b/>
      <sz val="10"/>
      <color theme="1" tint="0.24994659260841701"/>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b/>
      <sz val="16"/>
      <color theme="1" tint="0.24994659260841701"/>
      <name val="Meiryo UI"/>
      <family val="2"/>
    </font>
    <font>
      <sz val="11"/>
      <color theme="1" tint="0.24994659260841701"/>
      <name val="Meiryo UI"/>
      <family val="2"/>
    </font>
    <font>
      <b/>
      <sz val="11"/>
      <color theme="1" tint="0.24994659260841701"/>
      <name val="Meiryo UI"/>
      <family val="2"/>
    </font>
    <font>
      <sz val="6"/>
      <name val="ＭＳ Ｐゴシック"/>
      <family val="3"/>
      <charset val="128"/>
    </font>
    <font>
      <sz val="11"/>
      <color theme="0"/>
      <name val="Meiryo UI"/>
      <family val="3"/>
      <charset val="128"/>
    </font>
    <font>
      <sz val="10"/>
      <color theme="0"/>
      <name val="Meiryo UI"/>
      <family val="3"/>
      <charset val="128"/>
    </font>
    <font>
      <sz val="11"/>
      <color theme="1"/>
      <name val="Meiryo UI"/>
      <family val="3"/>
      <charset val="128"/>
    </font>
    <font>
      <sz val="10"/>
      <color theme="1" tint="0.24994659260841701"/>
      <name val="Meiryo UI"/>
      <family val="3"/>
      <charset val="128"/>
    </font>
  </fonts>
  <fills count="35">
    <fill>
      <patternFill patternType="none"/>
    </fill>
    <fill>
      <patternFill patternType="gray125"/>
    </fill>
    <fill>
      <patternFill patternType="solid">
        <fgColor theme="0" tint="-0.14996795556505021"/>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9" fillId="0" borderId="7" applyNumberFormat="0" applyFill="0" applyAlignment="0" applyProtection="0"/>
    <xf numFmtId="0" fontId="6" fillId="0" borderId="8" applyNumberFormat="0" applyFill="0" applyBorder="0" applyAlignment="0" applyProtection="0"/>
    <xf numFmtId="0" fontId="10" fillId="0" borderId="9"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8" fillId="4" borderId="0" applyNumberFormat="0" applyBorder="0" applyAlignment="0" applyProtection="0"/>
    <xf numFmtId="0" fontId="3" fillId="5" borderId="0" applyNumberFormat="0" applyBorder="0" applyAlignment="0" applyProtection="0"/>
    <xf numFmtId="0" fontId="14" fillId="6" borderId="0" applyNumberFormat="0" applyBorder="0" applyAlignment="0" applyProtection="0"/>
    <xf numFmtId="0" fontId="12" fillId="7" borderId="10" applyNumberFormat="0" applyAlignment="0" applyProtection="0"/>
    <xf numFmtId="0" fontId="15" fillId="8" borderId="11" applyNumberFormat="0" applyAlignment="0" applyProtection="0"/>
    <xf numFmtId="0" fontId="4" fillId="8" borderId="10" applyNumberFormat="0" applyAlignment="0" applyProtection="0"/>
    <xf numFmtId="0" fontId="13" fillId="0" borderId="12" applyNumberFormat="0" applyFill="0" applyAlignment="0" applyProtection="0"/>
    <xf numFmtId="0" fontId="5" fillId="9" borderId="13" applyNumberFormat="0" applyAlignment="0" applyProtection="0"/>
    <xf numFmtId="0" fontId="18" fillId="0" borderId="0" applyNumberFormat="0" applyFill="0" applyBorder="0" applyAlignment="0" applyProtection="0"/>
    <xf numFmtId="0" fontId="6" fillId="10" borderId="14" applyNumberFormat="0" applyFont="0" applyAlignment="0" applyProtection="0"/>
    <xf numFmtId="0" fontId="7" fillId="0" borderId="0" applyNumberFormat="0" applyFill="0" applyBorder="0" applyAlignment="0" applyProtection="0"/>
    <xf numFmtId="0" fontId="17" fillId="0" borderId="15" applyNumberFormat="0" applyFill="0" applyAlignment="0" applyProtection="0"/>
    <xf numFmtId="0" fontId="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6">
    <xf numFmtId="0" fontId="0" fillId="0" borderId="0" xfId="0"/>
    <xf numFmtId="0" fontId="9" fillId="0" borderId="7" xfId="1"/>
    <xf numFmtId="0" fontId="0" fillId="0" borderId="0" xfId="0" applyAlignment="1">
      <alignment vertical="center"/>
    </xf>
    <xf numFmtId="0" fontId="0" fillId="0" borderId="0" xfId="0" applyAlignment="1">
      <alignment horizontal="center"/>
    </xf>
    <xf numFmtId="0" fontId="19" fillId="3" borderId="0" xfId="2" applyFont="1" applyFill="1" applyBorder="1" applyAlignment="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1" fillId="0" borderId="0" xfId="0" applyFont="1"/>
    <xf numFmtId="167" fontId="0" fillId="0" borderId="2" xfId="0" applyNumberFormat="1" applyBorder="1"/>
    <xf numFmtId="167" fontId="0" fillId="0" borderId="3" xfId="0" applyNumberFormat="1" applyBorder="1"/>
    <xf numFmtId="167" fontId="10" fillId="2" borderId="4" xfId="0" applyNumberFormat="1" applyFont="1" applyFill="1" applyBorder="1"/>
    <xf numFmtId="164" fontId="0" fillId="0" borderId="0" xfId="0" applyNumberFormat="1"/>
    <xf numFmtId="0" fontId="23" fillId="0" borderId="0" xfId="0" applyFont="1"/>
    <xf numFmtId="0" fontId="24" fillId="0" borderId="0" xfId="0" applyFont="1"/>
    <xf numFmtId="0" fontId="25" fillId="0" borderId="0" xfId="0" applyFont="1"/>
    <xf numFmtId="0" fontId="26" fillId="0" borderId="0" xfId="0" applyFont="1"/>
    <xf numFmtId="164" fontId="26" fillId="0" borderId="0" xfId="0" applyNumberFormat="1" applyFont="1"/>
    <xf numFmtId="0" fontId="6" fillId="0" borderId="2" xfId="2" applyBorder="1" applyAlignment="1">
      <alignment vertical="center" wrapText="1"/>
    </xf>
    <xf numFmtId="0" fontId="6" fillId="0" borderId="3" xfId="2" applyBorder="1" applyAlignment="1">
      <alignment vertical="center" wrapText="1"/>
    </xf>
    <xf numFmtId="0" fontId="6" fillId="0" borderId="4" xfId="2" applyBorder="1" applyAlignment="1">
      <alignment vertical="center" wrapText="1"/>
    </xf>
    <xf numFmtId="0" fontId="6" fillId="0" borderId="1" xfId="2" applyBorder="1" applyAlignment="1">
      <alignment horizontal="left" vertical="center" wrapText="1"/>
    </xf>
    <xf numFmtId="0" fontId="6" fillId="0" borderId="1" xfId="2" applyBorder="1" applyAlignment="1">
      <alignment horizontal="left" vertical="center"/>
    </xf>
    <xf numFmtId="0" fontId="6" fillId="0" borderId="5" xfId="2" applyBorder="1" applyAlignment="1">
      <alignment vertical="center"/>
    </xf>
    <xf numFmtId="0" fontId="6" fillId="0" borderId="6" xfId="2" applyBorder="1" applyAlignment="1">
      <alignment vertical="center"/>
    </xf>
    <xf numFmtId="167" fontId="10" fillId="2" borderId="1" xfId="0" applyNumberFormat="1" applyFont="1" applyFill="1" applyBorder="1" applyAlignment="1">
      <alignment vertical="center"/>
    </xf>
    <xf numFmtId="0" fontId="10" fillId="0" borderId="1" xfId="3"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8" builtinId="5" customBuiltin="1"/>
    <cellStyle name="Title" xfId="9" builtinId="15" customBuiltin="1"/>
    <cellStyle name="Total" xfId="22" builtinId="25" customBuiltin="1"/>
    <cellStyle name="Warning Text" xfId="19" builtinId="11" customBuiltin="1"/>
  </cellStyles>
  <dxfs count="105">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numFmt numFmtId="164" formatCode="&quot;¥&quot;#,##0.00;&quot;¥&quot;\-#,##0.00"/>
    </dxf>
    <dxf>
      <font>
        <strike val="0"/>
        <outline val="0"/>
        <shadow val="0"/>
        <u val="none"/>
        <vertAlign val="baseline"/>
        <sz val="10"/>
        <color theme="1" tint="0.24994659260841701"/>
        <name val="Meiryo UI"/>
        <family val="3"/>
        <charset val="128"/>
        <scheme val="none"/>
      </font>
      <numFmt numFmtId="164" formatCode="&quot;¥&quot;#,##0.00;&quot;¥&quot;\-#,##0.00"/>
    </dxf>
    <dxf>
      <font>
        <strike val="0"/>
        <outline val="0"/>
        <shadow val="0"/>
        <u val="none"/>
        <vertAlign val="baseline"/>
        <sz val="10"/>
        <color theme="1" tint="0.24994659260841701"/>
        <name val="Meiryo UI"/>
        <family val="3"/>
        <charset val="128"/>
        <scheme val="none"/>
      </font>
    </dxf>
    <dxf>
      <font>
        <strike val="0"/>
        <outline val="0"/>
        <shadow val="0"/>
        <u val="none"/>
        <vertAlign val="baseline"/>
        <sz val="10"/>
        <color theme="1" tint="0.24994659260841701"/>
        <name val="Meiryo UI"/>
        <family val="3"/>
        <charset val="128"/>
        <scheme val="none"/>
      </font>
    </dxf>
    <dxf>
      <font>
        <color rgb="FFC00000"/>
      </font>
    </dxf>
    <dxf>
      <font>
        <color rgb="FFC00000"/>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tint="-0.499984740745262"/>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月間個人予算" pivot="0" count="7" xr9:uid="{DF2684C2-C435-47FA-9646-E632C3AE8948}">
      <tableStyleElement type="wholeTable" dxfId="104"/>
      <tableStyleElement type="headerRow" dxfId="103"/>
      <tableStyleElement type="total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ペット費用" displayName="ペット費用" ref="B48:E54" totalsRowCount="1" dataDxfId="23">
  <autoFilter ref="B48:E53" xr:uid="{00000000-0009-0000-0100-00000A000000}">
    <filterColumn colId="0" hiddenButton="1"/>
    <filterColumn colId="1" hiddenButton="1"/>
    <filterColumn colId="2" hiddenButton="1"/>
    <filterColumn colId="3" hiddenButton="1"/>
  </autoFilter>
  <tableColumns count="4">
    <tableColumn id="1" xr3:uid="{00000000-0010-0000-0900-000001000000}" name="ペット費用" totalsRowLabel="小計" dataDxfId="22"/>
    <tableColumn id="2" xr3:uid="{00000000-0010-0000-0900-000002000000}" name="予算" dataDxfId="21" totalsRowDxfId="20"/>
    <tableColumn id="3" xr3:uid="{00000000-0010-0000-0900-000003000000}" name="実費" dataDxfId="19" totalsRowDxfId="18"/>
    <tableColumn id="4" xr3:uid="{00000000-0010-0000-0900-000004000000}" name="差額" totalsRowFunction="sum" dataDxfId="17" totalsRowDxfId="16">
      <calculatedColumnFormula>ペット費用[[#This Row],[予算]]-ペット費用[[#This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ペット費用の予算と実費を入力します。差額は自動的に計算されます"/>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法律" displayName="法律" ref="G52:J57" totalsRowCount="1" dataDxfId="15">
  <autoFilter ref="G52:J56" xr:uid="{00000000-0009-0000-0100-00000B000000}">
    <filterColumn colId="0" hiddenButton="1"/>
    <filterColumn colId="1" hiddenButton="1"/>
    <filterColumn colId="2" hiddenButton="1"/>
    <filterColumn colId="3" hiddenButton="1"/>
  </autoFilter>
  <tableColumns count="4">
    <tableColumn id="1" xr3:uid="{00000000-0010-0000-0A00-000001000000}" name="法律" totalsRowLabel="小計" dataDxfId="14"/>
    <tableColumn id="2" xr3:uid="{00000000-0010-0000-0A00-000002000000}" name="予算" dataDxfId="13" totalsRowDxfId="12"/>
    <tableColumn id="3" xr3:uid="{00000000-0010-0000-0A00-000003000000}" name="実費" dataDxfId="11" totalsRowDxfId="10"/>
    <tableColumn id="4" xr3:uid="{00000000-0010-0000-0A00-000004000000}" name="差額" totalsRowFunction="sum" dataDxfId="9" totalsRowDxfId="8">
      <calculatedColumnFormula>法律[[#This Row],[予算]]-法律[[#This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法務費の予算と実費を入力します。差額は自動的に計算されます"/>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日常生活関連費" displayName="日常生活関連費" ref="B56:E64" totalsRowCount="1" dataDxfId="7">
  <autoFilter ref="B56:E63" xr:uid="{00000000-0009-0000-0100-00000C000000}">
    <filterColumn colId="0" hiddenButton="1"/>
    <filterColumn colId="1" hiddenButton="1"/>
    <filterColumn colId="2" hiddenButton="1"/>
    <filterColumn colId="3" hiddenButton="1"/>
  </autoFilter>
  <tableColumns count="4">
    <tableColumn id="1" xr3:uid="{00000000-0010-0000-0B00-000001000000}" name="日常生活関連費" totalsRowLabel="小計" dataDxfId="6"/>
    <tableColumn id="2" xr3:uid="{00000000-0010-0000-0B00-000002000000}" name="予算" dataDxfId="5" totalsRowDxfId="4"/>
    <tableColumn id="3" xr3:uid="{00000000-0010-0000-0B00-000003000000}" name="実費" dataDxfId="3" totalsRowDxfId="2"/>
    <tableColumn id="4" xr3:uid="{00000000-0010-0000-0B00-000004000000}" name="差額" totalsRowFunction="sum" dataDxfId="1" totalsRowDxfId="0">
      <calculatedColumnFormula>日常生活関連費[[#This Row],[予算]]-日常生活関連費[[#This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日常生活関連費の予算と実費を入力します。差額は自動的に計算されます"/>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住居費" displayName="住居費" ref="B12:E23" totalsRowCount="1" dataDxfId="95">
  <autoFilter ref="B12:E22" xr:uid="{00000000-0009-0000-0100-000001000000}">
    <filterColumn colId="0" hiddenButton="1"/>
    <filterColumn colId="1" hiddenButton="1"/>
    <filterColumn colId="2" hiddenButton="1"/>
    <filterColumn colId="3" hiddenButton="1"/>
  </autoFilter>
  <tableColumns count="4">
    <tableColumn id="1" xr3:uid="{00000000-0010-0000-0000-000001000000}" name="住居費" totalsRowLabel="小計" dataDxfId="94"/>
    <tableColumn id="2" xr3:uid="{00000000-0010-0000-0000-000002000000}" name="予算" dataDxfId="93" totalsRowDxfId="92"/>
    <tableColumn id="3" xr3:uid="{00000000-0010-0000-0000-000003000000}" name="実費" dataDxfId="91" totalsRowDxfId="90"/>
    <tableColumn id="4" xr3:uid="{00000000-0010-0000-0000-000004000000}" name="差額" totalsRowFunction="sum" dataDxfId="89" totalsRowDxfId="88">
      <calculatedColumnFormula>住居費[[#This Row],[予算]]-住居費[[#This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住居費の予算と実費を入力します。差額は自動的に計算されます"/>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エンターテインメント" displayName="エンターテインメント" ref="G12:J22" totalsRowCount="1" dataDxfId="87">
  <autoFilter ref="G12:J21" xr:uid="{00000000-0009-0000-0100-000002000000}">
    <filterColumn colId="0" hiddenButton="1"/>
    <filterColumn colId="1" hiddenButton="1"/>
    <filterColumn colId="2" hiddenButton="1"/>
    <filterColumn colId="3" hiddenButton="1"/>
  </autoFilter>
  <tableColumns count="4">
    <tableColumn id="1" xr3:uid="{00000000-0010-0000-0100-000001000000}" name="エンターテインメント" totalsRowLabel="小計" dataDxfId="86"/>
    <tableColumn id="2" xr3:uid="{00000000-0010-0000-0100-000002000000}" name="予算" dataDxfId="85" totalsRowDxfId="84"/>
    <tableColumn id="3" xr3:uid="{00000000-0010-0000-0100-000003000000}" name="実費" dataDxfId="83" totalsRowDxfId="82"/>
    <tableColumn id="4" xr3:uid="{00000000-0010-0000-0100-000004000000}" name="差額" totalsRowFunction="sum" dataDxfId="81" totalsRowDxfId="80">
      <calculatedColumnFormula>エンターテインメント[[#This Row],[予算]]-エンターテインメント[[#This Row],[実費]]</calculatedColumnFormula>
    </tableColumn>
  </tableColumns>
  <tableStyleInfo name="月間個人予算" showFirstColumn="0" showLastColumn="1" showRowStripes="0" showColumnStripes="0"/>
  <extLst>
    <ext xmlns:x14="http://schemas.microsoft.com/office/spreadsheetml/2009/9/main" uri="{504A1905-F514-4f6f-8877-14C23A59335A}">
      <x14:table altTextSummary="この表に娯楽費の予算と実費を入力します。差額は自動的に計算されます"/>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ローン" displayName="ローン" ref="G24:J31" totalsRowCount="1" dataDxfId="79">
  <autoFilter ref="G24:J30" xr:uid="{00000000-0009-0000-0100-000003000000}">
    <filterColumn colId="0" hiddenButton="1"/>
    <filterColumn colId="1" hiddenButton="1"/>
    <filterColumn colId="2" hiddenButton="1"/>
    <filterColumn colId="3" hiddenButton="1"/>
  </autoFilter>
  <tableColumns count="4">
    <tableColumn id="1" xr3:uid="{00000000-0010-0000-0200-000001000000}" name="ローン" totalsRowLabel="小計" dataDxfId="78"/>
    <tableColumn id="2" xr3:uid="{00000000-0010-0000-0200-000002000000}" name="予算" dataDxfId="77" totalsRowDxfId="76"/>
    <tableColumn id="3" xr3:uid="{00000000-0010-0000-0200-000003000000}" name="実費" dataDxfId="75" totalsRowDxfId="74"/>
    <tableColumn id="4" xr3:uid="{00000000-0010-0000-0200-000004000000}" name="差額" totalsRowFunction="sum" dataDxfId="73" totalsRowDxfId="72">
      <calculatedColumnFormula>ローン[[#This Row],[予算]]-ローン[[#This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ローンの予算と実費を入力します。差額は自動的に計算されます"/>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交通" displayName="交通" ref="B25:E33" totalsRowCount="1" dataDxfId="71">
  <autoFilter ref="B25:E32" xr:uid="{00000000-0009-0000-0100-000004000000}">
    <filterColumn colId="0" hiddenButton="1"/>
    <filterColumn colId="1" hiddenButton="1"/>
    <filterColumn colId="2" hiddenButton="1"/>
    <filterColumn colId="3" hiddenButton="1"/>
  </autoFilter>
  <tableColumns count="4">
    <tableColumn id="1" xr3:uid="{00000000-0010-0000-0300-000001000000}" name="交通" totalsRowLabel="小計" dataDxfId="70"/>
    <tableColumn id="2" xr3:uid="{00000000-0010-0000-0300-000002000000}" name="予算" dataDxfId="69" totalsRowDxfId="68"/>
    <tableColumn id="3" xr3:uid="{00000000-0010-0000-0300-000003000000}" name="実費" dataDxfId="67" totalsRowDxfId="66"/>
    <tableColumn id="4" xr3:uid="{00000000-0010-0000-0300-000004000000}" name="差額" totalsRowFunction="sum" dataDxfId="65" totalsRowDxfId="64">
      <calculatedColumnFormula>交通[[#This Row],[予算]]-交通[[#This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交通費の予算と実費を入力します。差額は自動的に計算されます"/>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保険料" displayName="保険料" ref="B35:E40" totalsRowCount="1" dataDxfId="63">
  <autoFilter ref="B35:E39" xr:uid="{00000000-0009-0000-0100-000005000000}">
    <filterColumn colId="0" hiddenButton="1"/>
    <filterColumn colId="1" hiddenButton="1"/>
    <filterColumn colId="2" hiddenButton="1"/>
    <filterColumn colId="3" hiddenButton="1"/>
  </autoFilter>
  <tableColumns count="4">
    <tableColumn id="1" xr3:uid="{00000000-0010-0000-0400-000001000000}" name="保険料" totalsRowLabel="小計" dataDxfId="62"/>
    <tableColumn id="2" xr3:uid="{00000000-0010-0000-0400-000002000000}" name="予算" dataDxfId="61" totalsRowDxfId="60"/>
    <tableColumn id="3" xr3:uid="{00000000-0010-0000-0400-000003000000}" name="実費" dataDxfId="59" totalsRowDxfId="58"/>
    <tableColumn id="4" xr3:uid="{00000000-0010-0000-0400-000004000000}" name="差額" totalsRowFunction="sum" dataDxfId="57" totalsRowDxfId="56">
      <calculatedColumnFormula>保険料[[#This Row],[予算]]-保険料[[#This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保険料の予算と実費を入力します。差額は自動的に計算されます"/>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税金" displayName="税金" ref="G33:J38" totalsRowCount="1" dataDxfId="55">
  <autoFilter ref="G33:J37" xr:uid="{00000000-0009-0000-0100-000006000000}">
    <filterColumn colId="0" hiddenButton="1"/>
    <filterColumn colId="1" hiddenButton="1"/>
    <filterColumn colId="2" hiddenButton="1"/>
    <filterColumn colId="3" hiddenButton="1"/>
  </autoFilter>
  <tableColumns count="4">
    <tableColumn id="1" xr3:uid="{00000000-0010-0000-0500-000001000000}" name="税金" totalsRowLabel="小計" dataDxfId="54"/>
    <tableColumn id="2" xr3:uid="{00000000-0010-0000-0500-000002000000}" name="予算" dataDxfId="53" totalsRowDxfId="52"/>
    <tableColumn id="3" xr3:uid="{00000000-0010-0000-0500-000003000000}" name="実費" dataDxfId="51" totalsRowDxfId="50"/>
    <tableColumn id="4" xr3:uid="{00000000-0010-0000-0500-000004000000}" name="差額" totalsRowFunction="sum" dataDxfId="49" totalsRowDxfId="48">
      <calculatedColumnFormula>税金[[#This Row],[予算]]-税金[[#This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税金の予算と実費を入力します。差額は自動的に計算されます"/>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貯蓄" displayName="貯蓄" ref="G40:J44" totalsRowCount="1" dataDxfId="47">
  <autoFilter ref="G40:J43" xr:uid="{00000000-0009-0000-0100-000007000000}">
    <filterColumn colId="0" hiddenButton="1"/>
    <filterColumn colId="1" hiddenButton="1"/>
    <filterColumn colId="2" hiddenButton="1"/>
    <filterColumn colId="3" hiddenButton="1"/>
  </autoFilter>
  <tableColumns count="4">
    <tableColumn id="1" xr3:uid="{00000000-0010-0000-0600-000001000000}" name="貯蓄または投資" totalsRowLabel="小計" dataDxfId="46"/>
    <tableColumn id="2" xr3:uid="{00000000-0010-0000-0600-000002000000}" name="予算" dataDxfId="45" totalsRowDxfId="44"/>
    <tableColumn id="3" xr3:uid="{00000000-0010-0000-0600-000003000000}" name="実費" dataDxfId="43" totalsRowDxfId="42"/>
    <tableColumn id="4" xr3:uid="{00000000-0010-0000-0600-000004000000}" name="差額" totalsRowFunction="sum" dataDxfId="41" totalsRowDxfId="40">
      <calculatedColumnFormula>貯蓄[[#This Row],[予算]]-貯蓄[[#This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貯蓄または投資の予算と実費を入力します。差額は自動的に計算されます"/>
    </ext>
  </extLst>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食費" displayName="食費" ref="B42:E46" totalsRowCount="1" dataDxfId="39">
  <autoFilter ref="B42:E45" xr:uid="{00000000-0009-0000-0100-000008000000}">
    <filterColumn colId="0" hiddenButton="1"/>
    <filterColumn colId="1" hiddenButton="1"/>
    <filterColumn colId="2" hiddenButton="1"/>
    <filterColumn colId="3" hiddenButton="1"/>
  </autoFilter>
  <tableColumns count="4">
    <tableColumn id="1" xr3:uid="{00000000-0010-0000-0700-000001000000}" name="食費" totalsRowLabel="小計" dataDxfId="38"/>
    <tableColumn id="2" xr3:uid="{00000000-0010-0000-0700-000002000000}" name="予算" dataDxfId="37" totalsRowDxfId="36"/>
    <tableColumn id="3" xr3:uid="{00000000-0010-0000-0700-000003000000}" name="実費" dataDxfId="35" totalsRowDxfId="34"/>
    <tableColumn id="4" xr3:uid="{00000000-0010-0000-0700-000004000000}" name="差額" totalsRowFunction="sum" dataDxfId="33" totalsRowDxfId="32">
      <calculatedColumnFormula>食費[[#This Row],[予算]]-食費[[#This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食費の予算と実費を入力します。差額は自動的に計算されます"/>
    </ext>
  </extLst>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贈答品" displayName="贈答品" ref="G46:J50" totalsRowCount="1" dataDxfId="31">
  <autoFilter ref="G46:J49" xr:uid="{00000000-0009-0000-0100-000009000000}">
    <filterColumn colId="0" hiddenButton="1"/>
    <filterColumn colId="1" hiddenButton="1"/>
    <filterColumn colId="2" hiddenButton="1"/>
    <filterColumn colId="3" hiddenButton="1"/>
  </autoFilter>
  <tableColumns count="4">
    <tableColumn id="1" xr3:uid="{00000000-0010-0000-0800-000001000000}" name="贈答および寄付" totalsRowLabel="小計" dataDxfId="30"/>
    <tableColumn id="2" xr3:uid="{00000000-0010-0000-0800-000002000000}" name="予算" dataDxfId="29" totalsRowDxfId="28"/>
    <tableColumn id="3" xr3:uid="{00000000-0010-0000-0800-000003000000}" name="実費" dataDxfId="27" totalsRowDxfId="26"/>
    <tableColumn id="4" xr3:uid="{00000000-0010-0000-0800-000004000000}" name="差額" totalsRowFunction="sum" dataDxfId="25" totalsRowDxfId="24">
      <calculatedColumnFormula>贈答品[[#This Row],[予算]]-贈答品[[#This Row],[実費]]</calculatedColumnFormula>
    </tableColumn>
  </tableColumns>
  <tableStyleInfo name="月間個人予算" showFirstColumn="1" showLastColumn="1" showRowStripes="0" showColumnStripes="0"/>
  <extLst>
    <ext xmlns:x14="http://schemas.microsoft.com/office/spreadsheetml/2009/9/main" uri="{504A1905-F514-4f6f-8877-14C23A59335A}">
      <x14:table altTextSummary="この表に贈答および寄付の予算と実費を入力します。差額は自動的に計算されます"/>
    </ext>
  </extLst>
</table>
</file>

<file path=xl/theme/theme1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printerSettings" Target="/xl/printerSettings/printerSettings21.bin" Id="rId1" /><Relationship Type="http://schemas.openxmlformats.org/officeDocument/2006/relationships/table" Target="/xl/tables/table57.xml" Id="rId6" /><Relationship Type="http://schemas.openxmlformats.org/officeDocument/2006/relationships/table" Target="/xl/tables/table108.xml" Id="rId11" /><Relationship Type="http://schemas.openxmlformats.org/officeDocument/2006/relationships/table" Target="/xl/tables/table49.xml" Id="rId5" /><Relationship Type="http://schemas.openxmlformats.org/officeDocument/2006/relationships/table" Target="/xl/tables/table910.xml" Id="rId10" /><Relationship Type="http://schemas.openxmlformats.org/officeDocument/2006/relationships/table" Target="/xl/tables/table311.xml" Id="rId4" /><Relationship Type="http://schemas.openxmlformats.org/officeDocument/2006/relationships/table" Target="/xl/tables/table812.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pageSetUpPr fitToPage="1"/>
  </sheetPr>
  <dimension ref="B1:B7"/>
  <sheetViews>
    <sheetView showGridLines="0" zoomScaleNormal="100" workbookViewId="0"/>
  </sheetViews>
  <sheetFormatPr defaultRowHeight="14.25"/>
  <cols>
    <col min="1" max="1" width="2.375" customWidth="1"/>
    <col min="2" max="2" width="80.625" customWidth="1"/>
    <col min="3" max="3" width="2.625" customWidth="1"/>
  </cols>
  <sheetData>
    <row r="1" spans="2:2" s="2" customFormat="1" ht="30" customHeight="1">
      <c r="B1" s="4" t="s">
        <v>0</v>
      </c>
    </row>
    <row r="2" spans="2:2" ht="30" customHeight="1">
      <c r="B2" s="5" t="s">
        <v>92</v>
      </c>
    </row>
    <row r="3" spans="2:2" ht="30" customHeight="1">
      <c r="B3" s="5" t="s">
        <v>1</v>
      </c>
    </row>
    <row r="4" spans="2:2" ht="30" customHeight="1">
      <c r="B4" s="5" t="s">
        <v>2</v>
      </c>
    </row>
    <row r="5" spans="2:2" ht="30" customHeight="1">
      <c r="B5" s="6" t="s">
        <v>3</v>
      </c>
    </row>
    <row r="6" spans="2:2" ht="45.75" customHeight="1">
      <c r="B6" s="5" t="s">
        <v>91</v>
      </c>
    </row>
    <row r="7" spans="2:2" ht="36.75" customHeight="1">
      <c r="B7" s="5" t="s">
        <v>4</v>
      </c>
    </row>
  </sheetData>
  <phoneticPr fontId="22"/>
  <printOptions horizontalCentered="1"/>
  <pageMargins left="0.4" right="0.4" top="0.4" bottom="0.4" header="0.3" footer="0.3"/>
  <pageSetup paperSize="9" fitToHeight="0" orientation="portrait" r:id="rId1"/>
  <headerFooter differentFirst="1">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5"/>
  <sheetViews>
    <sheetView showGridLines="0" tabSelected="1" zoomScaleNormal="100" workbookViewId="0"/>
  </sheetViews>
  <sheetFormatPr defaultRowHeight="14.25"/>
  <cols>
    <col min="1" max="1" width="2.625" style="13" customWidth="1"/>
    <col min="2" max="2" width="19.5" customWidth="1"/>
    <col min="3" max="3" width="15.875" customWidth="1"/>
    <col min="4" max="4" width="12.875" customWidth="1"/>
    <col min="5" max="5" width="12.5" customWidth="1"/>
    <col min="6" max="6" width="2.625" customWidth="1"/>
    <col min="7" max="7" width="27" customWidth="1"/>
    <col min="8" max="8" width="15.875" customWidth="1"/>
    <col min="9" max="9" width="12.875" customWidth="1"/>
    <col min="10" max="10" width="12.5" customWidth="1"/>
    <col min="11" max="11" width="2.625" style="15" customWidth="1"/>
    <col min="12" max="16384" width="9" style="15"/>
  </cols>
  <sheetData>
    <row r="1" spans="1:10" s="14" customFormat="1" ht="15.75">
      <c r="A1" s="12" t="s">
        <v>5</v>
      </c>
      <c r="B1" s="7"/>
      <c r="C1" s="7"/>
      <c r="D1" s="7"/>
      <c r="E1" s="7"/>
      <c r="F1" s="7"/>
      <c r="G1" s="7"/>
      <c r="H1" s="7"/>
      <c r="I1" s="7"/>
      <c r="J1" s="7"/>
    </row>
    <row r="2" spans="1:10" s="14" customFormat="1" ht="30.75" thickBot="1">
      <c r="A2" s="12" t="s">
        <v>6</v>
      </c>
      <c r="B2" s="1" t="s">
        <v>17</v>
      </c>
      <c r="C2" s="1"/>
      <c r="D2" s="1"/>
      <c r="E2" s="1"/>
      <c r="F2" s="1"/>
      <c r="G2" s="1"/>
      <c r="H2" s="1"/>
      <c r="I2" s="1"/>
      <c r="J2" s="1"/>
    </row>
    <row r="4" spans="1:10">
      <c r="A4" s="13" t="s">
        <v>7</v>
      </c>
      <c r="B4" s="17" t="s">
        <v>18</v>
      </c>
      <c r="C4" s="22" t="s">
        <v>55</v>
      </c>
      <c r="D4" s="23"/>
      <c r="E4" s="8">
        <v>4300</v>
      </c>
      <c r="G4" s="20" t="s">
        <v>61</v>
      </c>
      <c r="H4" s="21"/>
      <c r="I4" s="21"/>
      <c r="J4" s="24">
        <f>E6-J59</f>
        <v>3405</v>
      </c>
    </row>
    <row r="5" spans="1:10">
      <c r="B5" s="18"/>
      <c r="C5" s="22" t="s">
        <v>56</v>
      </c>
      <c r="D5" s="23"/>
      <c r="E5" s="9">
        <v>300</v>
      </c>
      <c r="G5" s="21"/>
      <c r="H5" s="21"/>
      <c r="I5" s="21"/>
      <c r="J5" s="24"/>
    </row>
    <row r="6" spans="1:10">
      <c r="A6" s="13" t="s">
        <v>8</v>
      </c>
      <c r="B6" s="19"/>
      <c r="C6" s="22" t="s">
        <v>57</v>
      </c>
      <c r="D6" s="23"/>
      <c r="E6" s="10">
        <f>SUM(E4:E5)</f>
        <v>4600</v>
      </c>
      <c r="G6" s="20" t="s">
        <v>62</v>
      </c>
      <c r="H6" s="21"/>
      <c r="I6" s="21"/>
      <c r="J6" s="24">
        <f>E10-J61</f>
        <v>3064</v>
      </c>
    </row>
    <row r="7" spans="1:10">
      <c r="G7" s="21"/>
      <c r="H7" s="21"/>
      <c r="I7" s="21"/>
      <c r="J7" s="24"/>
    </row>
    <row r="8" spans="1:10">
      <c r="A8" s="13" t="s">
        <v>9</v>
      </c>
      <c r="B8" s="17" t="s">
        <v>19</v>
      </c>
      <c r="C8" s="22" t="s">
        <v>55</v>
      </c>
      <c r="D8" s="23"/>
      <c r="E8" s="8">
        <v>4000</v>
      </c>
      <c r="G8" s="20" t="s">
        <v>63</v>
      </c>
      <c r="H8" s="21"/>
      <c r="I8" s="21"/>
      <c r="J8" s="24">
        <f>J6-J4</f>
        <v>-341</v>
      </c>
    </row>
    <row r="9" spans="1:10">
      <c r="B9" s="18"/>
      <c r="C9" s="22" t="s">
        <v>56</v>
      </c>
      <c r="D9" s="23"/>
      <c r="E9" s="9">
        <v>300</v>
      </c>
      <c r="G9" s="21"/>
      <c r="H9" s="21"/>
      <c r="I9" s="21"/>
      <c r="J9" s="24"/>
    </row>
    <row r="10" spans="1:10">
      <c r="B10" s="19"/>
      <c r="C10" s="22" t="s">
        <v>57</v>
      </c>
      <c r="D10" s="23"/>
      <c r="E10" s="10">
        <f>SUM(E8:E9)</f>
        <v>4300</v>
      </c>
    </row>
    <row r="12" spans="1:10">
      <c r="A12" s="13" t="s">
        <v>10</v>
      </c>
      <c r="B12" t="s">
        <v>20</v>
      </c>
      <c r="C12" t="s">
        <v>58</v>
      </c>
      <c r="D12" t="s">
        <v>59</v>
      </c>
      <c r="E12" t="s">
        <v>60</v>
      </c>
      <c r="G12" t="s">
        <v>93</v>
      </c>
      <c r="H12" t="s">
        <v>58</v>
      </c>
      <c r="I12" t="s">
        <v>59</v>
      </c>
      <c r="J12" t="s">
        <v>60</v>
      </c>
    </row>
    <row r="13" spans="1:10">
      <c r="B13" s="15" t="s">
        <v>21</v>
      </c>
      <c r="C13" s="16">
        <v>1000</v>
      </c>
      <c r="D13" s="16">
        <v>1000</v>
      </c>
      <c r="E13" s="16">
        <f>住居費[[#This Row],[予算]]-住居費[[#This Row],[実費]]</f>
        <v>0</v>
      </c>
      <c r="G13" s="15" t="s">
        <v>64</v>
      </c>
      <c r="H13" s="16"/>
      <c r="I13" s="16"/>
      <c r="J13" s="16">
        <f>エンターテインメント[[#This Row],[予算]]-エンターテインメント[[#This Row],[実費]]</f>
        <v>0</v>
      </c>
    </row>
    <row r="14" spans="1:10">
      <c r="B14" s="15" t="s">
        <v>22</v>
      </c>
      <c r="C14" s="16">
        <v>54</v>
      </c>
      <c r="D14" s="16">
        <v>100</v>
      </c>
      <c r="E14" s="16">
        <f>住居費[[#This Row],[予算]]-住居費[[#This Row],[実費]]</f>
        <v>-46</v>
      </c>
      <c r="G14" s="15" t="s">
        <v>65</v>
      </c>
      <c r="H14" s="16"/>
      <c r="I14" s="16"/>
      <c r="J14" s="16">
        <f>エンターテインメント[[#This Row],[予算]]-エンターテインメント[[#This Row],[実費]]</f>
        <v>0</v>
      </c>
    </row>
    <row r="15" spans="1:10">
      <c r="B15" s="15" t="s">
        <v>23</v>
      </c>
      <c r="C15" s="16">
        <v>44</v>
      </c>
      <c r="D15" s="16">
        <v>56</v>
      </c>
      <c r="E15" s="16">
        <f>住居費[[#This Row],[予算]]-住居費[[#This Row],[実費]]</f>
        <v>-12</v>
      </c>
      <c r="G15" s="15" t="s">
        <v>66</v>
      </c>
      <c r="H15" s="16"/>
      <c r="I15" s="16"/>
      <c r="J15" s="16">
        <f>エンターテインメント[[#This Row],[予算]]-エンターテインメント[[#This Row],[実費]]</f>
        <v>0</v>
      </c>
    </row>
    <row r="16" spans="1:10">
      <c r="B16" s="15" t="s">
        <v>24</v>
      </c>
      <c r="C16" s="16">
        <v>22</v>
      </c>
      <c r="D16" s="16">
        <v>28</v>
      </c>
      <c r="E16" s="16">
        <f>住居費[[#This Row],[予算]]-住居費[[#This Row],[実費]]</f>
        <v>-6</v>
      </c>
      <c r="G16" s="15" t="s">
        <v>67</v>
      </c>
      <c r="H16" s="16"/>
      <c r="I16" s="16"/>
      <c r="J16" s="16">
        <f>エンターテインメント[[#This Row],[予算]]-エンターテインメント[[#This Row],[実費]]</f>
        <v>0</v>
      </c>
    </row>
    <row r="17" spans="1:10">
      <c r="B17" s="15" t="s">
        <v>25</v>
      </c>
      <c r="C17" s="16">
        <v>8</v>
      </c>
      <c r="D17" s="16">
        <v>8</v>
      </c>
      <c r="E17" s="16">
        <f>住居費[[#This Row],[予算]]-住居費[[#This Row],[実費]]</f>
        <v>0</v>
      </c>
      <c r="G17" s="15" t="s">
        <v>68</v>
      </c>
      <c r="H17" s="16"/>
      <c r="I17" s="16"/>
      <c r="J17" s="16">
        <f>エンターテインメント[[#This Row],[予算]]-エンターテインメント[[#This Row],[実費]]</f>
        <v>0</v>
      </c>
    </row>
    <row r="18" spans="1:10">
      <c r="B18" s="15" t="s">
        <v>26</v>
      </c>
      <c r="C18" s="16">
        <v>34</v>
      </c>
      <c r="D18" s="16">
        <v>34</v>
      </c>
      <c r="E18" s="16">
        <f>住居費[[#This Row],[予算]]-住居費[[#This Row],[実費]]</f>
        <v>0</v>
      </c>
      <c r="G18" s="15" t="s">
        <v>69</v>
      </c>
      <c r="H18" s="16"/>
      <c r="I18" s="16"/>
      <c r="J18" s="16">
        <f>エンターテインメント[[#This Row],[予算]]-エンターテインメント[[#This Row],[実費]]</f>
        <v>0</v>
      </c>
    </row>
    <row r="19" spans="1:10">
      <c r="B19" s="15" t="s">
        <v>27</v>
      </c>
      <c r="C19" s="16">
        <v>10</v>
      </c>
      <c r="D19" s="16">
        <v>10</v>
      </c>
      <c r="E19" s="16">
        <f>住居費[[#This Row],[予算]]-住居費[[#This Row],[実費]]</f>
        <v>0</v>
      </c>
      <c r="G19" s="15" t="s">
        <v>30</v>
      </c>
      <c r="H19" s="16"/>
      <c r="I19" s="16"/>
      <c r="J19" s="16">
        <f>エンターテインメント[[#This Row],[予算]]-エンターテインメント[[#This Row],[実費]]</f>
        <v>0</v>
      </c>
    </row>
    <row r="20" spans="1:10">
      <c r="B20" s="15" t="s">
        <v>28</v>
      </c>
      <c r="C20" s="16">
        <v>23</v>
      </c>
      <c r="D20" s="16">
        <v>0</v>
      </c>
      <c r="E20" s="16">
        <f>住居費[[#This Row],[予算]]-住居費[[#This Row],[実費]]</f>
        <v>23</v>
      </c>
      <c r="G20" s="15" t="s">
        <v>30</v>
      </c>
      <c r="H20" s="16"/>
      <c r="I20" s="16"/>
      <c r="J20" s="16">
        <f>エンターテインメント[[#This Row],[予算]]-エンターテインメント[[#This Row],[実費]]</f>
        <v>0</v>
      </c>
    </row>
    <row r="21" spans="1:10">
      <c r="B21" s="15" t="s">
        <v>29</v>
      </c>
      <c r="C21" s="16">
        <v>0</v>
      </c>
      <c r="D21" s="16">
        <v>0</v>
      </c>
      <c r="E21" s="16">
        <f>住居費[[#This Row],[予算]]-住居費[[#This Row],[実費]]</f>
        <v>0</v>
      </c>
      <c r="G21" s="15" t="s">
        <v>30</v>
      </c>
      <c r="H21" s="16"/>
      <c r="I21" s="16"/>
      <c r="J21" s="16">
        <f>エンターテインメント[[#This Row],[予算]]-エンターテインメント[[#This Row],[実費]]</f>
        <v>0</v>
      </c>
    </row>
    <row r="22" spans="1:10">
      <c r="B22" s="15" t="s">
        <v>30</v>
      </c>
      <c r="C22" s="16">
        <v>0</v>
      </c>
      <c r="D22" s="16">
        <v>0</v>
      </c>
      <c r="E22" s="16">
        <f>住居費[[#This Row],[予算]]-住居費[[#This Row],[実費]]</f>
        <v>0</v>
      </c>
      <c r="G22" t="s">
        <v>31</v>
      </c>
      <c r="H22" s="11"/>
      <c r="I22" s="11"/>
      <c r="J22" s="11">
        <f>SUBTOTAL(109,エンターテインメント[差額])</f>
        <v>0</v>
      </c>
    </row>
    <row r="23" spans="1:10">
      <c r="B23" t="s">
        <v>31</v>
      </c>
      <c r="C23" s="11"/>
      <c r="D23" s="11"/>
      <c r="E23" s="11">
        <f>SUBTOTAL(109,住居費[差額])</f>
        <v>-41</v>
      </c>
      <c r="G23" s="3"/>
      <c r="H23" s="3"/>
      <c r="I23" s="3"/>
      <c r="J23" s="3"/>
    </row>
    <row r="24" spans="1:10">
      <c r="B24" s="3"/>
      <c r="C24" s="3"/>
      <c r="D24" s="3"/>
      <c r="E24" s="3"/>
      <c r="G24" t="s">
        <v>70</v>
      </c>
      <c r="H24" t="s">
        <v>58</v>
      </c>
      <c r="I24" t="s">
        <v>59</v>
      </c>
      <c r="J24" t="s">
        <v>60</v>
      </c>
    </row>
    <row r="25" spans="1:10">
      <c r="A25" s="13" t="s">
        <v>11</v>
      </c>
      <c r="B25" t="s">
        <v>32</v>
      </c>
      <c r="C25" t="s">
        <v>58</v>
      </c>
      <c r="D25" t="s">
        <v>59</v>
      </c>
      <c r="E25" t="s">
        <v>60</v>
      </c>
      <c r="G25" s="15" t="s">
        <v>71</v>
      </c>
      <c r="H25" s="16"/>
      <c r="I25" s="16"/>
      <c r="J25" s="16">
        <f>ローン[[#This Row],[予算]]-ローン[[#This Row],[実費]]</f>
        <v>0</v>
      </c>
    </row>
    <row r="26" spans="1:10">
      <c r="B26" s="15" t="s">
        <v>33</v>
      </c>
      <c r="C26" s="16"/>
      <c r="D26" s="16"/>
      <c r="E26" s="16">
        <f>交通[[#This Row],[予算]]-交通[[#This Row],[実費]]</f>
        <v>0</v>
      </c>
      <c r="G26" s="15" t="s">
        <v>72</v>
      </c>
      <c r="H26" s="16"/>
      <c r="I26" s="16"/>
      <c r="J26" s="16">
        <f>ローン[[#This Row],[予算]]-ローン[[#This Row],[実費]]</f>
        <v>0</v>
      </c>
    </row>
    <row r="27" spans="1:10">
      <c r="B27" s="15" t="s">
        <v>34</v>
      </c>
      <c r="C27" s="16"/>
      <c r="D27" s="16"/>
      <c r="E27" s="16">
        <f>交通[[#This Row],[予算]]-交通[[#This Row],[実費]]</f>
        <v>0</v>
      </c>
      <c r="G27" s="15" t="s">
        <v>73</v>
      </c>
      <c r="H27" s="16"/>
      <c r="I27" s="16"/>
      <c r="J27" s="16">
        <f>ローン[[#This Row],[予算]]-ローン[[#This Row],[実費]]</f>
        <v>0</v>
      </c>
    </row>
    <row r="28" spans="1:10">
      <c r="B28" s="15" t="s">
        <v>35</v>
      </c>
      <c r="C28" s="16"/>
      <c r="D28" s="16"/>
      <c r="E28" s="16">
        <f>交通[[#This Row],[予算]]-交通[[#This Row],[実費]]</f>
        <v>0</v>
      </c>
      <c r="G28" s="15" t="s">
        <v>73</v>
      </c>
      <c r="H28" s="16"/>
      <c r="I28" s="16"/>
      <c r="J28" s="16">
        <f>ローン[[#This Row],[予算]]-ローン[[#This Row],[実費]]</f>
        <v>0</v>
      </c>
    </row>
    <row r="29" spans="1:10">
      <c r="B29" s="15" t="s">
        <v>36</v>
      </c>
      <c r="C29" s="16"/>
      <c r="D29" s="16"/>
      <c r="E29" s="16">
        <f>交通[[#This Row],[予算]]-交通[[#This Row],[実費]]</f>
        <v>0</v>
      </c>
      <c r="G29" s="15" t="s">
        <v>73</v>
      </c>
      <c r="H29" s="16"/>
      <c r="I29" s="16"/>
      <c r="J29" s="16">
        <f>ローン[[#This Row],[予算]]-ローン[[#This Row],[実費]]</f>
        <v>0</v>
      </c>
    </row>
    <row r="30" spans="1:10">
      <c r="B30" s="15" t="s">
        <v>37</v>
      </c>
      <c r="C30" s="16"/>
      <c r="D30" s="16"/>
      <c r="E30" s="16">
        <f>交通[[#This Row],[予算]]-交通[[#This Row],[実費]]</f>
        <v>0</v>
      </c>
      <c r="G30" s="15" t="s">
        <v>30</v>
      </c>
      <c r="H30" s="16"/>
      <c r="I30" s="16"/>
      <c r="J30" s="16">
        <f>ローン[[#This Row],[予算]]-ローン[[#This Row],[実費]]</f>
        <v>0</v>
      </c>
    </row>
    <row r="31" spans="1:10">
      <c r="B31" s="15" t="s">
        <v>38</v>
      </c>
      <c r="C31" s="16"/>
      <c r="D31" s="16"/>
      <c r="E31" s="16">
        <f>交通[[#This Row],[予算]]-交通[[#This Row],[実費]]</f>
        <v>0</v>
      </c>
      <c r="G31" t="s">
        <v>31</v>
      </c>
      <c r="H31" s="11"/>
      <c r="I31" s="11"/>
      <c r="J31" s="11">
        <f>SUBTOTAL(109,ローン[差額])</f>
        <v>0</v>
      </c>
    </row>
    <row r="32" spans="1:10">
      <c r="B32" s="15" t="s">
        <v>30</v>
      </c>
      <c r="C32" s="16"/>
      <c r="D32" s="16"/>
      <c r="E32" s="16">
        <f>交通[[#This Row],[予算]]-交通[[#This Row],[実費]]</f>
        <v>0</v>
      </c>
      <c r="G32" s="3"/>
      <c r="H32" s="3"/>
      <c r="I32" s="3"/>
      <c r="J32" s="3"/>
    </row>
    <row r="33" spans="1:10">
      <c r="B33" t="s">
        <v>31</v>
      </c>
      <c r="C33" s="11"/>
      <c r="D33" s="11"/>
      <c r="E33" s="11">
        <f>SUBTOTAL(109,交通[差額])</f>
        <v>0</v>
      </c>
      <c r="G33" t="s">
        <v>74</v>
      </c>
      <c r="H33" t="s">
        <v>58</v>
      </c>
      <c r="I33" t="s">
        <v>59</v>
      </c>
      <c r="J33" t="s">
        <v>60</v>
      </c>
    </row>
    <row r="34" spans="1:10">
      <c r="B34" s="3"/>
      <c r="C34" s="3"/>
      <c r="D34" s="3"/>
      <c r="E34" s="3"/>
      <c r="G34" s="15" t="s">
        <v>75</v>
      </c>
      <c r="H34" s="16"/>
      <c r="I34" s="16"/>
      <c r="J34" s="16">
        <f>税金[[#This Row],[予算]]-税金[[#This Row],[実費]]</f>
        <v>0</v>
      </c>
    </row>
    <row r="35" spans="1:10">
      <c r="A35" s="13" t="s">
        <v>12</v>
      </c>
      <c r="B35" t="s">
        <v>35</v>
      </c>
      <c r="C35" t="s">
        <v>58</v>
      </c>
      <c r="D35" t="s">
        <v>59</v>
      </c>
      <c r="E35" t="s">
        <v>60</v>
      </c>
      <c r="G35" s="15" t="s">
        <v>76</v>
      </c>
      <c r="H35" s="16"/>
      <c r="I35" s="16"/>
      <c r="J35" s="16">
        <f>税金[[#This Row],[予算]]-税金[[#This Row],[実費]]</f>
        <v>0</v>
      </c>
    </row>
    <row r="36" spans="1:10">
      <c r="B36" s="15" t="s">
        <v>39</v>
      </c>
      <c r="C36" s="16"/>
      <c r="D36" s="16"/>
      <c r="E36" s="16">
        <f>保険料[[#This Row],[予算]]-保険料[[#This Row],[実費]]</f>
        <v>0</v>
      </c>
      <c r="G36" s="15" t="s">
        <v>77</v>
      </c>
      <c r="H36" s="16"/>
      <c r="I36" s="16"/>
      <c r="J36" s="16">
        <f>税金[[#This Row],[予算]]-税金[[#This Row],[実費]]</f>
        <v>0</v>
      </c>
    </row>
    <row r="37" spans="1:10">
      <c r="B37" s="15" t="s">
        <v>40</v>
      </c>
      <c r="C37" s="16"/>
      <c r="D37" s="16"/>
      <c r="E37" s="16">
        <f>保険料[[#This Row],[予算]]-保険料[[#This Row],[実費]]</f>
        <v>0</v>
      </c>
      <c r="G37" s="15" t="s">
        <v>30</v>
      </c>
      <c r="H37" s="16"/>
      <c r="I37" s="16"/>
      <c r="J37" s="16">
        <f>税金[[#This Row],[予算]]-税金[[#This Row],[実費]]</f>
        <v>0</v>
      </c>
    </row>
    <row r="38" spans="1:10">
      <c r="B38" s="15" t="s">
        <v>41</v>
      </c>
      <c r="C38" s="16"/>
      <c r="D38" s="16"/>
      <c r="E38" s="16">
        <f>保険料[[#This Row],[予算]]-保険料[[#This Row],[実費]]</f>
        <v>0</v>
      </c>
      <c r="G38" t="s">
        <v>31</v>
      </c>
      <c r="H38" s="11"/>
      <c r="I38" s="11"/>
      <c r="J38" s="11">
        <f>SUBTOTAL(109,税金[差額])</f>
        <v>0</v>
      </c>
    </row>
    <row r="39" spans="1:10">
      <c r="B39" s="15" t="s">
        <v>30</v>
      </c>
      <c r="C39" s="16"/>
      <c r="D39" s="16"/>
      <c r="E39" s="16">
        <f>保険料[[#This Row],[予算]]-保険料[[#This Row],[実費]]</f>
        <v>0</v>
      </c>
      <c r="G39" s="3"/>
      <c r="H39" s="3"/>
      <c r="I39" s="3"/>
      <c r="J39" s="3"/>
    </row>
    <row r="40" spans="1:10">
      <c r="B40" t="s">
        <v>31</v>
      </c>
      <c r="C40" s="11"/>
      <c r="D40" s="11"/>
      <c r="E40" s="11">
        <f>SUBTOTAL(109,保険料[差額])</f>
        <v>0</v>
      </c>
      <c r="G40" t="s">
        <v>78</v>
      </c>
      <c r="H40" t="s">
        <v>58</v>
      </c>
      <c r="I40" t="s">
        <v>59</v>
      </c>
      <c r="J40" t="s">
        <v>60</v>
      </c>
    </row>
    <row r="41" spans="1:10">
      <c r="B41" s="3"/>
      <c r="C41" s="3"/>
      <c r="D41" s="3"/>
      <c r="E41" s="3"/>
      <c r="G41" s="15" t="s">
        <v>79</v>
      </c>
      <c r="H41" s="16"/>
      <c r="I41" s="16"/>
      <c r="J41" s="16">
        <f>貯蓄[[#This Row],[予算]]-貯蓄[[#This Row],[実費]]</f>
        <v>0</v>
      </c>
    </row>
    <row r="42" spans="1:10">
      <c r="A42" s="13" t="s">
        <v>13</v>
      </c>
      <c r="B42" t="s">
        <v>42</v>
      </c>
      <c r="C42" t="s">
        <v>58</v>
      </c>
      <c r="D42" t="s">
        <v>59</v>
      </c>
      <c r="E42" t="s">
        <v>60</v>
      </c>
      <c r="G42" s="15" t="s">
        <v>80</v>
      </c>
      <c r="H42" s="16"/>
      <c r="I42" s="16"/>
      <c r="J42" s="16">
        <f>貯蓄[[#This Row],[予算]]-貯蓄[[#This Row],[実費]]</f>
        <v>0</v>
      </c>
    </row>
    <row r="43" spans="1:10">
      <c r="B43" s="15" t="s">
        <v>43</v>
      </c>
      <c r="C43" s="16"/>
      <c r="D43" s="16"/>
      <c r="E43" s="16">
        <f>食費[[#This Row],[予算]]-食費[[#This Row],[実費]]</f>
        <v>0</v>
      </c>
      <c r="G43" s="15" t="s">
        <v>30</v>
      </c>
      <c r="H43" s="16"/>
      <c r="I43" s="16"/>
      <c r="J43" s="16">
        <f>貯蓄[[#This Row],[予算]]-貯蓄[[#This Row],[実費]]</f>
        <v>0</v>
      </c>
    </row>
    <row r="44" spans="1:10">
      <c r="B44" s="15" t="s">
        <v>44</v>
      </c>
      <c r="C44" s="16"/>
      <c r="D44" s="16"/>
      <c r="E44" s="16">
        <f>食費[[#This Row],[予算]]-食費[[#This Row],[実費]]</f>
        <v>0</v>
      </c>
      <c r="G44" t="s">
        <v>31</v>
      </c>
      <c r="H44" s="11"/>
      <c r="I44" s="11"/>
      <c r="J44" s="11">
        <f>SUBTOTAL(109,貯蓄[差額])</f>
        <v>0</v>
      </c>
    </row>
    <row r="45" spans="1:10">
      <c r="B45" s="15" t="s">
        <v>30</v>
      </c>
      <c r="C45" s="16"/>
      <c r="D45" s="16"/>
      <c r="E45" s="16">
        <f>食費[[#This Row],[予算]]-食費[[#This Row],[実費]]</f>
        <v>0</v>
      </c>
      <c r="G45" s="3"/>
      <c r="H45" s="3"/>
      <c r="I45" s="3"/>
      <c r="J45" s="3"/>
    </row>
    <row r="46" spans="1:10">
      <c r="B46" t="s">
        <v>31</v>
      </c>
      <c r="C46" s="11"/>
      <c r="D46" s="11"/>
      <c r="E46" s="11">
        <f>SUBTOTAL(109,食費[差額])</f>
        <v>0</v>
      </c>
      <c r="G46" t="s">
        <v>81</v>
      </c>
      <c r="H46" t="s">
        <v>58</v>
      </c>
      <c r="I46" t="s">
        <v>59</v>
      </c>
      <c r="J46" t="s">
        <v>60</v>
      </c>
    </row>
    <row r="47" spans="1:10">
      <c r="B47" s="3"/>
      <c r="C47" s="3"/>
      <c r="D47" s="3"/>
      <c r="E47" s="3"/>
      <c r="G47" s="15" t="s">
        <v>82</v>
      </c>
      <c r="H47" s="16"/>
      <c r="I47" s="16"/>
      <c r="J47" s="16">
        <f>贈答品[[#This Row],[予算]]-贈答品[[#This Row],[実費]]</f>
        <v>0</v>
      </c>
    </row>
    <row r="48" spans="1:10">
      <c r="A48" s="13" t="s">
        <v>14</v>
      </c>
      <c r="B48" t="s">
        <v>45</v>
      </c>
      <c r="C48" t="s">
        <v>58</v>
      </c>
      <c r="D48" t="s">
        <v>59</v>
      </c>
      <c r="E48" t="s">
        <v>60</v>
      </c>
      <c r="G48" s="15" t="s">
        <v>83</v>
      </c>
      <c r="H48" s="16"/>
      <c r="I48" s="16"/>
      <c r="J48" s="16">
        <f>贈答品[[#This Row],[予算]]-贈答品[[#This Row],[実費]]</f>
        <v>0</v>
      </c>
    </row>
    <row r="49" spans="1:10">
      <c r="B49" s="15" t="s">
        <v>42</v>
      </c>
      <c r="C49" s="16"/>
      <c r="D49" s="16"/>
      <c r="E49" s="16">
        <f>ペット費用[[#This Row],[予算]]-ペット費用[[#This Row],[実費]]</f>
        <v>0</v>
      </c>
      <c r="G49" s="15" t="s">
        <v>84</v>
      </c>
      <c r="H49" s="16"/>
      <c r="I49" s="16"/>
      <c r="J49" s="16">
        <f>贈答品[[#This Row],[予算]]-贈答品[[#This Row],[実費]]</f>
        <v>0</v>
      </c>
    </row>
    <row r="50" spans="1:10">
      <c r="B50" s="15" t="s">
        <v>46</v>
      </c>
      <c r="C50" s="16"/>
      <c r="D50" s="16"/>
      <c r="E50" s="16">
        <f>ペット費用[[#This Row],[予算]]-ペット費用[[#This Row],[実費]]</f>
        <v>0</v>
      </c>
      <c r="G50" t="s">
        <v>31</v>
      </c>
      <c r="H50" s="11"/>
      <c r="I50" s="11"/>
      <c r="J50" s="11">
        <f>SUBTOTAL(109,贈答品[差額])</f>
        <v>0</v>
      </c>
    </row>
    <row r="51" spans="1:10">
      <c r="B51" s="15" t="s">
        <v>47</v>
      </c>
      <c r="C51" s="16"/>
      <c r="D51" s="16"/>
      <c r="E51" s="16">
        <f>ペット費用[[#This Row],[予算]]-ペット費用[[#This Row],[実費]]</f>
        <v>0</v>
      </c>
      <c r="G51" s="3"/>
      <c r="H51" s="3"/>
      <c r="I51" s="3"/>
      <c r="J51" s="3"/>
    </row>
    <row r="52" spans="1:10">
      <c r="B52" s="15" t="s">
        <v>48</v>
      </c>
      <c r="C52" s="16"/>
      <c r="D52" s="16"/>
      <c r="E52" s="16">
        <f>ペット費用[[#This Row],[予算]]-ペット費用[[#This Row],[実費]]</f>
        <v>0</v>
      </c>
      <c r="G52" t="s">
        <v>94</v>
      </c>
      <c r="H52" t="s">
        <v>58</v>
      </c>
      <c r="I52" t="s">
        <v>59</v>
      </c>
      <c r="J52" t="s">
        <v>60</v>
      </c>
    </row>
    <row r="53" spans="1:10">
      <c r="B53" s="15" t="s">
        <v>30</v>
      </c>
      <c r="C53" s="16"/>
      <c r="D53" s="16"/>
      <c r="E53" s="16">
        <f>ペット費用[[#This Row],[予算]]-ペット費用[[#This Row],[実費]]</f>
        <v>0</v>
      </c>
      <c r="G53" s="15" t="s">
        <v>85</v>
      </c>
      <c r="H53" s="16"/>
      <c r="I53" s="16"/>
      <c r="J53" s="16">
        <f>法律[[#This Row],[予算]]-法律[[#This Row],[実費]]</f>
        <v>0</v>
      </c>
    </row>
    <row r="54" spans="1:10">
      <c r="B54" t="s">
        <v>31</v>
      </c>
      <c r="C54" s="11"/>
      <c r="D54" s="11"/>
      <c r="E54" s="11">
        <f>SUBTOTAL(109,ペット費用[差額])</f>
        <v>0</v>
      </c>
      <c r="G54" s="15" t="s">
        <v>86</v>
      </c>
      <c r="H54" s="16"/>
      <c r="I54" s="16"/>
      <c r="J54" s="16">
        <f>法律[[#This Row],[予算]]-法律[[#This Row],[実費]]</f>
        <v>0</v>
      </c>
    </row>
    <row r="55" spans="1:10">
      <c r="B55" s="3"/>
      <c r="C55" s="3"/>
      <c r="D55" s="3"/>
      <c r="E55" s="3"/>
      <c r="G55" s="15" t="s">
        <v>87</v>
      </c>
      <c r="H55" s="16"/>
      <c r="I55" s="16"/>
      <c r="J55" s="16">
        <f>法律[[#This Row],[予算]]-法律[[#This Row],[実費]]</f>
        <v>0</v>
      </c>
    </row>
    <row r="56" spans="1:10">
      <c r="A56" s="13" t="s">
        <v>15</v>
      </c>
      <c r="B56" t="s">
        <v>49</v>
      </c>
      <c r="C56" t="s">
        <v>58</v>
      </c>
      <c r="D56" t="s">
        <v>59</v>
      </c>
      <c r="E56" t="s">
        <v>60</v>
      </c>
      <c r="G56" s="15" t="s">
        <v>30</v>
      </c>
      <c r="H56" s="16"/>
      <c r="I56" s="16"/>
      <c r="J56" s="16">
        <f>法律[[#This Row],[予算]]-法律[[#This Row],[実費]]</f>
        <v>0</v>
      </c>
    </row>
    <row r="57" spans="1:10">
      <c r="B57" s="15" t="s">
        <v>46</v>
      </c>
      <c r="C57" s="16"/>
      <c r="D57" s="16"/>
      <c r="E57" s="16">
        <f>日常生活関連費[[#This Row],[予算]]-日常生活関連費[[#This Row],[実費]]</f>
        <v>0</v>
      </c>
      <c r="G57" t="s">
        <v>31</v>
      </c>
      <c r="H57" s="11"/>
      <c r="I57" s="11"/>
      <c r="J57" s="11">
        <f>SUBTOTAL(109,法律[差額])</f>
        <v>0</v>
      </c>
    </row>
    <row r="58" spans="1:10">
      <c r="B58" s="15" t="s">
        <v>50</v>
      </c>
      <c r="C58" s="16"/>
      <c r="D58" s="16"/>
      <c r="E58" s="16">
        <f>日常生活関連費[[#This Row],[予算]]-日常生活関連費[[#This Row],[実費]]</f>
        <v>0</v>
      </c>
      <c r="G58" s="3"/>
      <c r="H58" s="3"/>
      <c r="I58" s="3"/>
      <c r="J58" s="3"/>
    </row>
    <row r="59" spans="1:10">
      <c r="A59" s="13" t="s">
        <v>16</v>
      </c>
      <c r="B59" s="15" t="s">
        <v>51</v>
      </c>
      <c r="C59" s="16"/>
      <c r="D59" s="16"/>
      <c r="E59" s="16">
        <f>日常生活関連費[[#This Row],[予算]]-日常生活関連費[[#This Row],[実費]]</f>
        <v>0</v>
      </c>
      <c r="G59" s="25" t="s">
        <v>88</v>
      </c>
      <c r="H59" s="25"/>
      <c r="I59" s="25"/>
      <c r="J59" s="24">
        <f>SUBTOTAL(109,住居費[予算],交通[予算],保険料[予算],食費[予算],ペット費用[予算],日常生活関連費[予算],エンターテインメント[予算],ローン[予算],税金[予算],貯蓄[予算],贈答品[予算],法律[予算])</f>
        <v>1195</v>
      </c>
    </row>
    <row r="60" spans="1:10">
      <c r="B60" s="15" t="s">
        <v>52</v>
      </c>
      <c r="C60" s="16"/>
      <c r="D60" s="16"/>
      <c r="E60" s="16">
        <f>日常生活関連費[[#This Row],[予算]]-日常生活関連費[[#This Row],[実費]]</f>
        <v>0</v>
      </c>
      <c r="G60" s="25"/>
      <c r="H60" s="25"/>
      <c r="I60" s="25"/>
      <c r="J60" s="24"/>
    </row>
    <row r="61" spans="1:10">
      <c r="B61" s="15" t="s">
        <v>53</v>
      </c>
      <c r="C61" s="16"/>
      <c r="D61" s="16"/>
      <c r="E61" s="16">
        <f>日常生活関連費[[#This Row],[予算]]-日常生活関連費[[#This Row],[実費]]</f>
        <v>0</v>
      </c>
      <c r="G61" s="25" t="s">
        <v>89</v>
      </c>
      <c r="H61" s="25"/>
      <c r="I61" s="25"/>
      <c r="J61" s="24">
        <f>SUBTOTAL(109,住居費[実費],交通[実費],保険料[実費],食費[実費],ペット費用[実費],日常生活関連費[実費],エンターテインメント[実費],ローン[実費],税金[実費],貯蓄[実費],贈答品[実費],法律[実費])</f>
        <v>1236</v>
      </c>
    </row>
    <row r="62" spans="1:10">
      <c r="B62" s="15" t="s">
        <v>54</v>
      </c>
      <c r="C62" s="16"/>
      <c r="D62" s="16"/>
      <c r="E62" s="16">
        <f>日常生活関連費[[#This Row],[予算]]-日常生活関連費[[#This Row],[実費]]</f>
        <v>0</v>
      </c>
      <c r="G62" s="25"/>
      <c r="H62" s="25"/>
      <c r="I62" s="25"/>
      <c r="J62" s="24"/>
    </row>
    <row r="63" spans="1:10">
      <c r="B63" s="15" t="s">
        <v>30</v>
      </c>
      <c r="C63" s="16"/>
      <c r="D63" s="16"/>
      <c r="E63" s="16">
        <f>日常生活関連費[[#This Row],[予算]]-日常生活関連費[[#This Row],[実費]]</f>
        <v>0</v>
      </c>
      <c r="G63" s="25" t="s">
        <v>90</v>
      </c>
      <c r="H63" s="25"/>
      <c r="I63" s="25"/>
      <c r="J63" s="24">
        <f>J59-J61</f>
        <v>-41</v>
      </c>
    </row>
    <row r="64" spans="1:10">
      <c r="B64" t="s">
        <v>31</v>
      </c>
      <c r="C64" s="11"/>
      <c r="D64" s="11"/>
      <c r="E64" s="11">
        <f>SUBTOTAL(109,日常生活関連費[差額])</f>
        <v>0</v>
      </c>
      <c r="G64" s="25"/>
      <c r="H64" s="25"/>
      <c r="I64" s="25"/>
      <c r="J64" s="24"/>
    </row>
    <row r="65" spans="2:5">
      <c r="B65" s="3"/>
      <c r="C65" s="3"/>
      <c r="D65" s="3"/>
      <c r="E65" s="3"/>
    </row>
  </sheetData>
  <mergeCells count="20">
    <mergeCell ref="G63:I64"/>
    <mergeCell ref="J63:J64"/>
    <mergeCell ref="J59:J60"/>
    <mergeCell ref="J61:J62"/>
    <mergeCell ref="G61:I62"/>
    <mergeCell ref="J8:J9"/>
    <mergeCell ref="J6:J7"/>
    <mergeCell ref="J4:J5"/>
    <mergeCell ref="G59:I60"/>
    <mergeCell ref="C4:D4"/>
    <mergeCell ref="B8:B10"/>
    <mergeCell ref="B4:B6"/>
    <mergeCell ref="G8:I9"/>
    <mergeCell ref="G6:I7"/>
    <mergeCell ref="G4:I5"/>
    <mergeCell ref="C10:D10"/>
    <mergeCell ref="C9:D9"/>
    <mergeCell ref="C8:D8"/>
    <mergeCell ref="C6:D6"/>
    <mergeCell ref="C5:D5"/>
  </mergeCells>
  <phoneticPr fontId="22"/>
  <conditionalFormatting sqref="J8:J9">
    <cfRule type="cellIs" dxfId="97" priority="1" operator="lessThan">
      <formula>0</formula>
    </cfRule>
  </conditionalFormatting>
  <conditionalFormatting sqref="J63:J64">
    <cfRule type="cellIs" dxfId="96" priority="0" operator="lessThan">
      <formula>0</formula>
    </cfRule>
  </conditionalFormatting>
  <printOptions horizontalCentered="1"/>
  <pageMargins left="0.4" right="0.4" top="0.4" bottom="0.4" header="0.3" footer="0.3"/>
  <pageSetup paperSize="9" scale="59" fitToHeight="0" orientation="portrait" r:id="rId1"/>
  <headerFooter differentFirst="1">
    <oddFooter>Page &amp;P of &amp;N</oddFooter>
  </headerFooter>
  <ignoredErrors>
    <ignoredError sqref="J13:J21 E26:E32 J25:J30 J34:J37 E36:E39 E43:E45 J41:J43 J47:J49 J53:J56 J59:J62 E57:E63 E49:E53"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FD4E279B-303C-4A52-8818-2636CC85918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273C8A10-4641-47B6-85C4-8BA8A1985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95EC540C-C9B8-4D0B-8D06-F712534BA372}">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TM04101071</ap:Template>
  <ap:DocSecurity>0</ap:DocSecurity>
  <ap:ScaleCrop>false</ap:ScaleCrop>
  <ap:HeadingPairs>
    <vt:vector baseType="variant" size="2">
      <vt:variant>
        <vt:lpstr>Worksheets</vt:lpstr>
      </vt:variant>
      <vt:variant>
        <vt:i4>2</vt:i4>
      </vt:variant>
    </vt:vector>
  </ap:HeadingPairs>
  <ap:TitlesOfParts>
    <vt:vector baseType="lpstr" size="2">
      <vt:lpstr>開始</vt:lpstr>
      <vt:lpstr>月間個人予算</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2022-11-06T05:44:32Z</dcterms:created>
  <dcterms:modified xsi:type="dcterms:W3CDTF">2022-11-24T02:18:44Z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