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slicerCaches/slicerCache1.xml" ContentType="application/vnd.ms-excel.slicerCache+xml"/>
  <Override PartName="/customXml/item13.xml" ContentType="application/xml"/>
  <Override PartName="/customXml/itemProps13.xml" ContentType="application/vnd.openxmlformats-officedocument.customXmlProperties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  <Override PartName="/xl/drawings/drawing1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34CF779A-7C13-4CFE-948C-9328FC6FE62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概要" sheetId="1" r:id="rId1"/>
    <sheet name="合計" sheetId="2" r:id="rId2"/>
    <sheet name="収入" sheetId="3" r:id="rId3"/>
    <sheet name="経費" sheetId="4" r:id="rId4"/>
  </sheets>
  <definedNames>
    <definedName name="ActualBalance">概要!$C$5</definedName>
    <definedName name="ActualExpenses">SUM(ExpendituresTable[実績])</definedName>
    <definedName name="ActualIncome">SUM(IncomeTable[実績])</definedName>
    <definedName name="_xlnm.Print_Titles" localSheetId="3">経費!$4:$4</definedName>
    <definedName name="ProjectedBalance">概要!$C$4</definedName>
    <definedName name="ProjectedExpenses">SUM(ExpendituresTable[予測])</definedName>
    <definedName name="ProjectedIncome">IncomeTable[[#Totals],[予測]]</definedName>
    <definedName name="Slicer_Category111">#N/A</definedName>
    <definedName name="Title1">SummaryTable[[#Headers],[残高]]</definedName>
    <definedName name="Title2">TotalsTable[[#Headers],[合計]]</definedName>
    <definedName name="Title3">IncomeTable[[#Headers],[予測収入]]</definedName>
    <definedName name="Title4">ExpendituresTable[[#Headers],[カテゴリ]]</definedName>
    <definedName name="Workbook_Title">概要!$B$1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4" l="1"/>
  <c r="B1" i="3"/>
  <c r="B1" i="2"/>
  <c r="C5" i="2" l="1"/>
  <c r="C4" i="2"/>
  <c r="C6" i="2" l="1"/>
  <c r="C5" i="1"/>
  <c r="F79" i="4" l="1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E6" i="3"/>
  <c r="E5" i="3"/>
  <c r="E4" i="3"/>
  <c r="E7" i="3" l="1"/>
  <c r="F80" i="4"/>
  <c r="C7" i="3"/>
  <c r="C4" i="1" s="1"/>
  <c r="C6" i="1" l="1"/>
  <c r="D7" i="3"/>
</calcChain>
</file>

<file path=xl/sharedStrings.xml><?xml version="1.0" encoding="utf-8"?>
<sst xmlns="http://schemas.openxmlformats.org/spreadsheetml/2006/main" count="179" uniqueCount="92">
  <si>
    <t>月間家計簿</t>
  </si>
  <si>
    <t>概要</t>
  </si>
  <si>
    <t>残高</t>
  </si>
  <si>
    <t>予測残高 (予測収入から予測経費を減算)</t>
  </si>
  <si>
    <t>実績残高 (実績収入から実績経費を減算)</t>
  </si>
  <si>
    <t>差額 (実績から予測を減算)</t>
  </si>
  <si>
    <t>金額</t>
  </si>
  <si>
    <t>合計</t>
  </si>
  <si>
    <t>予算コスト合計</t>
  </si>
  <si>
    <t>実績コスト合計</t>
  </si>
  <si>
    <t>差額合計</t>
  </si>
  <si>
    <t>収入</t>
  </si>
  <si>
    <t>予測収入</t>
  </si>
  <si>
    <t>収入 1</t>
  </si>
  <si>
    <t>収入 2</t>
  </si>
  <si>
    <t>臨時収入</t>
  </si>
  <si>
    <t>月収合計</t>
  </si>
  <si>
    <t>予測</t>
  </si>
  <si>
    <t>実績</t>
  </si>
  <si>
    <t>差額</t>
  </si>
  <si>
    <t>支出</t>
  </si>
  <si>
    <t>カテゴリ</t>
  </si>
  <si>
    <t>住居費</t>
  </si>
  <si>
    <t>交通費</t>
  </si>
  <si>
    <t>保険料</t>
  </si>
  <si>
    <t>保険</t>
  </si>
  <si>
    <t>食料品</t>
  </si>
  <si>
    <t>子供</t>
  </si>
  <si>
    <t>ペット費用</t>
  </si>
  <si>
    <t>日常生活関連費</t>
  </si>
  <si>
    <t>娯楽</t>
  </si>
  <si>
    <t>ローン</t>
  </si>
  <si>
    <t>税金</t>
  </si>
  <si>
    <t>貯蓄または投資</t>
  </si>
  <si>
    <t>贈答および寄付</t>
  </si>
  <si>
    <t>法律</t>
  </si>
  <si>
    <t>サブカテゴリ</t>
  </si>
  <si>
    <t>住宅ローン/家賃</t>
  </si>
  <si>
    <t>2 番目の住宅ローン/家賃</t>
  </si>
  <si>
    <t>電話</t>
  </si>
  <si>
    <t>電気</t>
  </si>
  <si>
    <t>ガス</t>
  </si>
  <si>
    <t>水道代</t>
  </si>
  <si>
    <t>受信料</t>
  </si>
  <si>
    <t>廃棄物除去</t>
  </si>
  <si>
    <t>保守/修繕費</t>
  </si>
  <si>
    <t>備品</t>
  </si>
  <si>
    <t>その他</t>
  </si>
  <si>
    <t>車両費 1</t>
  </si>
  <si>
    <t>車両費 2</t>
  </si>
  <si>
    <t>バス/タクシー代</t>
  </si>
  <si>
    <t>免許</t>
  </si>
  <si>
    <t>燃料費</t>
  </si>
  <si>
    <t>整備代</t>
  </si>
  <si>
    <t>住宅</t>
  </si>
  <si>
    <t>医療保険</t>
  </si>
  <si>
    <t>生命保険</t>
  </si>
  <si>
    <t>外食</t>
  </si>
  <si>
    <t>医療</t>
  </si>
  <si>
    <t>衣料品</t>
  </si>
  <si>
    <t>授業料</t>
  </si>
  <si>
    <t>学校用品</t>
  </si>
  <si>
    <t>会費または手数料</t>
  </si>
  <si>
    <t>昼食代</t>
  </si>
  <si>
    <t>保育</t>
  </si>
  <si>
    <t>玩具/ゲーム</t>
  </si>
  <si>
    <t>グルーミング代</t>
  </si>
  <si>
    <t>おもちゃ</t>
  </si>
  <si>
    <t>整髪/爪</t>
  </si>
  <si>
    <t>ドライ クリーニング</t>
  </si>
  <si>
    <t>スポーツ クラブ</t>
  </si>
  <si>
    <t>ビデオ/DVD</t>
  </si>
  <si>
    <t>CD</t>
  </si>
  <si>
    <t>映画</t>
  </si>
  <si>
    <t>コンサート</t>
  </si>
  <si>
    <t>スポーツ イベント</t>
  </si>
  <si>
    <t>観劇</t>
  </si>
  <si>
    <t>個人</t>
  </si>
  <si>
    <t>学生</t>
  </si>
  <si>
    <t>クレジット カード</t>
  </si>
  <si>
    <t>国</t>
  </si>
  <si>
    <t>都道府県</t>
  </si>
  <si>
    <t>市町村</t>
  </si>
  <si>
    <t>年金口座</t>
  </si>
  <si>
    <t>投資口座</t>
  </si>
  <si>
    <t>大学</t>
  </si>
  <si>
    <t>募金/寄付 1</t>
  </si>
  <si>
    <t>募金/寄付 2</t>
  </si>
  <si>
    <t>募金/寄付 3</t>
  </si>
  <si>
    <t>弁護士</t>
  </si>
  <si>
    <t>養育費</t>
  </si>
  <si>
    <t>担保権/判決に基づく支払い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</si>
</sst>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&quot;¥&quot;#,##0.00;&quot;¥&quot;\-#,##0.00"/>
    <numFmt numFmtId="165" formatCode="_ &quot;¥&quot;* #,##0_ ;_ &quot;¥&quot;* \-#,##0_ ;_ &quot;¥&quot;* &quot;-&quot;_ ;_ @_ "/>
    <numFmt numFmtId="166" formatCode="_ &quot;¥&quot;* #,##0.00_ ;_ &quot;¥&quot;* \-#,##0.00_ ;_ &quot;¥&quot;* &quot;-&quot;??_ ;_ @_ "/>
    <numFmt numFmtId="167" formatCode="&quot;¥&quot;#,##0_);[Red]\(&quot;¥&quot;#,##0\)"/>
    <numFmt numFmtId="168" formatCode="&quot;¥&quot;#,##0.00_);[Red]\(&quot;¥&quot;#,##0.00\)"/>
  </numFmts>
  <fonts count="22">
    <font>
      <sz val="11"/>
      <color theme="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sz val="22"/>
      <color theme="3"/>
      <name val="Meiryo UI"/>
      <family val="2"/>
    </font>
    <font>
      <sz val="13"/>
      <color theme="3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theme="1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sz val="11"/>
      <color rgb="FFFF0000"/>
      <name val="Meiryo UI"/>
      <family val="2"/>
    </font>
    <font>
      <sz val="6"/>
      <name val="ＭＳ Ｐゴシック"/>
      <family val="3"/>
      <charset val="128"/>
    </font>
    <font>
      <sz val="22"/>
      <color theme="3"/>
      <name val="Meiryo UI"/>
      <family val="3"/>
      <charset val="128"/>
    </font>
    <font>
      <sz val="13"/>
      <color theme="3"/>
      <name val="Meiryo UI"/>
      <family val="3"/>
      <charset val="128"/>
    </font>
    <font>
      <sz val="11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wrapText="1"/>
    </xf>
    <xf numFmtId="0" fontId="8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6" applyNumberFormat="0" applyAlignment="0" applyProtection="0"/>
    <xf numFmtId="0" fontId="15" fillId="8" borderId="7" applyNumberFormat="0" applyAlignment="0" applyProtection="0"/>
    <xf numFmtId="0" fontId="4" fillId="8" borderId="6" applyNumberFormat="0" applyAlignment="0" applyProtection="0"/>
    <xf numFmtId="0" fontId="12" fillId="0" borderId="8" applyNumberFormat="0" applyFill="0" applyAlignment="0" applyProtection="0"/>
    <xf numFmtId="0" fontId="5" fillId="9" borderId="9" applyNumberFormat="0" applyAlignment="0" applyProtection="0"/>
    <xf numFmtId="0" fontId="17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6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0" borderId="0">
      <alignment wrapText="1"/>
    </xf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</cellStyleXfs>
  <cellXfs count="20">
    <xf numFmtId="0" fontId="0" fillId="0" borderId="0" xfId="0">
      <alignment wrapText="1"/>
    </xf>
    <xf numFmtId="0" fontId="0" fillId="2" borderId="0" xfId="0" applyFill="1" applyAlignment="1"/>
    <xf numFmtId="0" fontId="0" fillId="2" borderId="0" xfId="0" applyFill="1">
      <alignment wrapText="1"/>
    </xf>
    <xf numFmtId="0" fontId="0" fillId="3" borderId="0" xfId="0" applyFill="1">
      <alignment wrapText="1"/>
    </xf>
    <xf numFmtId="0" fontId="0" fillId="0" borderId="2" xfId="0" applyBorder="1">
      <alignment wrapText="1"/>
    </xf>
    <xf numFmtId="0" fontId="0" fillId="0" borderId="3" xfId="0" applyBorder="1">
      <alignment wrapText="1"/>
    </xf>
    <xf numFmtId="167" fontId="0" fillId="0" borderId="0" xfId="0" applyNumberFormat="1">
      <alignment wrapText="1"/>
    </xf>
    <xf numFmtId="167" fontId="2" fillId="2" borderId="0" xfId="0" applyNumberFormat="1" applyFont="1" applyFill="1">
      <alignment wrapText="1"/>
    </xf>
    <xf numFmtId="164" fontId="0" fillId="0" borderId="2" xfId="0" applyNumberFormat="1" applyBorder="1">
      <alignment wrapText="1"/>
    </xf>
    <xf numFmtId="168" fontId="0" fillId="0" borderId="4" xfId="0" applyNumberFormat="1" applyBorder="1">
      <alignment wrapText="1"/>
    </xf>
    <xf numFmtId="0" fontId="0" fillId="0" borderId="0" xfId="0" applyFont="1">
      <alignment wrapText="1"/>
    </xf>
    <xf numFmtId="168" fontId="21" fillId="0" borderId="0" xfId="0" applyNumberFormat="1" applyFont="1">
      <alignment wrapText="1"/>
    </xf>
    <xf numFmtId="164" fontId="21" fillId="0" borderId="0" xfId="0" applyNumberFormat="1" applyFont="1">
      <alignment wrapText="1"/>
    </xf>
    <xf numFmtId="0" fontId="21" fillId="0" borderId="0" xfId="0" applyFont="1">
      <alignment wrapText="1"/>
    </xf>
    <xf numFmtId="167" fontId="21" fillId="0" borderId="0" xfId="0" applyNumberFormat="1" applyFont="1">
      <alignment wrapText="1"/>
    </xf>
    <xf numFmtId="0" fontId="8" fillId="0" borderId="1" xfId="1" applyAlignment="1">
      <alignment horizontal="left"/>
    </xf>
    <xf numFmtId="0" fontId="9" fillId="0" borderId="5" xfId="2" applyBorder="1"/>
    <xf numFmtId="0" fontId="8" fillId="0" borderId="1" xfId="1" applyFont="1" applyAlignment="1">
      <alignment horizontal="left"/>
    </xf>
    <xf numFmtId="0" fontId="9" fillId="0" borderId="5" xfId="2" applyFont="1" applyBorder="1"/>
    <xf numFmtId="0" fontId="2" fillId="0" borderId="0" xfId="0" applyFont="1" applyAlignment="1">
      <alignment horizontal="center"/>
    </xf>
  </cellXfs>
  <cellStyles count="50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8" builtinId="5" customBuiltin="1"/>
    <cellStyle name="Title" xfId="9" builtinId="15" customBuiltin="1"/>
    <cellStyle name="Total" xfId="22" builtinId="25" customBuiltin="1"/>
    <cellStyle name="Warning Text" xfId="19" builtinId="11" customBuiltin="1"/>
    <cellStyle name="標準 2" xfId="47" xr:uid="{219A229C-FFD5-4481-A2F8-49EFF44B4522}"/>
    <cellStyle name="見出し 1 2" xfId="49" xr:uid="{FC803AF7-912B-4AFD-9AE9-B00479CF6348}"/>
    <cellStyle name="見出し 2 2" xfId="48" xr:uid="{48D305B2-558A-4C19-A006-B9D6279C9D1E}"/>
  </cellStyles>
  <dxfs count="56"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3"/>
          <bgColor theme="3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 tint="-0.24994659260841701"/>
          <bgColor theme="9" tint="-0.24994659260841701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border>
        <top style="thin">
          <color theme="5"/>
        </top>
      </border>
    </dxf>
    <dxf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 tint="-0.499984740745262"/>
          <bgColor theme="5" tint="-0.499984740745262"/>
        </patternFill>
      </fill>
    </dxf>
    <dxf>
      <font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horizontal style="thin">
          <color theme="5" tint="-0.499984740745262"/>
        </horizontal>
      </border>
    </dxf>
    <dxf>
      <font>
        <color theme="1"/>
        <name val="Meiryo UI"/>
        <family val="3"/>
        <charset val="128"/>
      </font>
      <border>
        <bottom style="thin">
          <color theme="4"/>
        </bottom>
        <vertical/>
        <horizontal/>
      </border>
    </dxf>
    <dxf>
      <font>
        <color theme="1"/>
        <name val="Meiryo UI"/>
        <family val="3"/>
        <charset val="128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8" formatCode="&quot;¥&quot;#,##0.00_);[Red]\(&quot;¥&quot;#,##0.00\)"/>
      <fill>
        <patternFill patternType="none">
          <fgColor indexed="64"/>
          <bgColor indexed="65"/>
        </patternFill>
      </fill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4" formatCode="&quot;¥&quot;#,##0.00;&quot;¥&quot;\-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4" formatCode="&quot;¥&quot;#,##0.00;&quot;¥&quot;\-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border>
        <top style="thin">
          <color rgb="FF833C0C"/>
        </top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64" formatCode="&quot;¥&quot;#,##0.00;&quot;¥&quot;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4" formatCode="&quot;¥&quot;#,##0.00;&quot;¥&quot;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68" formatCode="&quot;¥&quot;#,##0.00_);[Red]\(&quot;¥&quot;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8" formatCode="&quot;¥&quot;#,##0.00_);[Red]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68" formatCode="&quot;¥&quot;#,##0.00_);[Red]\(&quot;¥&quot;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8" formatCode="&quot;¥&quot;#,##0.00_);[Red]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numFmt numFmtId="167" formatCode="&quot;¥&quot;#,##0_);[Red]\(&quot;¥&quot;#,##0\)"/>
    </dxf>
    <dxf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167" formatCode="&quot;¥&quot;#,##0_);[Red]\(&quot;¥&quot;#,##0\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</dxf>
    <dxf>
      <fill>
        <patternFill patternType="solid">
          <fgColor indexed="64"/>
          <bgColor theme="3"/>
        </patternFill>
      </fill>
    </dxf>
  </dxfs>
  <tableStyles count="4" defaultTableStyle="TableStyleMedium2" defaultPivotStyle="PivotStyleLight16">
    <tableStyle name="スライサースタイル濃1 2" pivot="0" table="0" count="10" xr9:uid="{00000000-0011-0000-FFFF-FFFF00000000}">
      <tableStyleElement type="wholeTable" dxfId="26"/>
      <tableStyleElement type="headerRow" dxfId="25"/>
    </tableStyle>
    <tableStyle name="テーブルスタイル中4 2" pivot="0" count="7" xr9:uid="{BE6B9A7C-09CD-4BF9-B07D-E5E29DF8B35F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テーブルスタイル淡10 2" pivot="0" count="9" xr9:uid="{09C7FE84-CA0F-4683-A3FF-A025421DEB59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secondRowStripe" dxfId="18"/>
      <tableStyleElement type="firstColumnStripe" dxfId="17"/>
      <tableStyleElement type="secondColumnStripe" dxfId="16"/>
    </tableStyle>
    <tableStyle name="テーブルスタイル淡14 2" pivot="0" count="9" xr9:uid="{FDD7FB34-6B70-42F6-B6ED-1E71A4FE95F1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secondRowStripe" dxfId="9"/>
      <tableStyleElement type="firstColumnStripe" dxfId="8"/>
      <tableStyleElement type="secondColumnStripe" dxfId="7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  <name val="Meiryo UI"/>
            <family val="3"/>
            <charset val="128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  <name val="Meiryo UI"/>
            <family val="3"/>
            <charset val="128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  <name val="Meiryo UI"/>
            <family val="3"/>
            <charset val="128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  <name val="Meiryo UI"/>
            <family val="3"/>
            <charset val="128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  <name val="Meiryo UI"/>
            <family val="3"/>
            <charset val="128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  <name val="Meiryo UI"/>
            <family val="3"/>
            <charset val="128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eiryo UI"/>
            <family val="3"/>
            <charset val="128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スライサースタイル濃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customXml" Target="/customXml/item3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22.xml" Id="rId11" /><Relationship Type="http://schemas.microsoft.com/office/2007/relationships/slicerCache" Target="/xl/slicerCaches/slicerCache1.xml" Id="rId5" /><Relationship Type="http://schemas.openxmlformats.org/officeDocument/2006/relationships/customXml" Target="/customXml/item13.xml" Id="rId10" /><Relationship Type="http://schemas.openxmlformats.org/officeDocument/2006/relationships/worksheet" Target="/xl/worksheets/sheet44.xml" Id="rId4" /><Relationship Type="http://schemas.openxmlformats.org/officeDocument/2006/relationships/calcChain" Target="/xl/calcChain.xml" Id="rId9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2</xdr:row>
      <xdr:rowOff>9525</xdr:rowOff>
    </xdr:from>
    <xdr:to>
      <xdr:col>6</xdr:col>
      <xdr:colOff>299</xdr:colOff>
      <xdr:row>2</xdr:row>
      <xdr:rowOff>1476375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カテゴリ 3" descr="カテゴリ別に経費テーブルをフィルター処理するスライサー">
              <a:extLst>
                <a:ext uri="{FF2B5EF4-FFF2-40B4-BE49-F238E27FC236}">
                  <a16:creationId xmlns:a16="http://schemas.microsoft.com/office/drawing/2014/main" id="{ADF28433-6BA1-42F5-A128-774FE5F291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カテゴリ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549" y="942975"/>
              <a:ext cx="7963200" cy="1466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Category111" xr10:uid="{00000000-0013-0000-FFFF-FFFF01000000}" sourceName="カテゴリ">
  <extLst>
    <x:ext xmlns:x15="http://schemas.microsoft.com/office/spreadsheetml/2010/11/main" uri="{2F2917AC-EB37-4324-AD4E-5DD8C200BD13}">
      <x15:tableSlicerCache tableId="6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カテゴリ 3" xr10:uid="{00000000-0014-0000-FFFF-FFFF01000000}" cache="Slicer_Category111" caption="カテゴリ" columnCount="4" style="スライサースタイル濃1 2" rowHeight="241300"/>
</slicer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SummaryTable" displayName="SummaryTable" ref="B3:C6" totalsRowShown="0" headerRowDxfId="55" dataDxfId="54">
  <tableColumns count="2">
    <tableColumn id="1" xr3:uid="{00000000-0010-0000-0000-000001000000}" name="残高" dataDxfId="53"/>
    <tableColumn id="3" xr3:uid="{00000000-0010-0000-0000-000003000000}" name="金額" dataDxfId="52"/>
  </tableColumns>
  <tableStyleInfo name="テーブルスタイル中4 2" showFirstColumn="0" showLastColumn="0" showRowStripes="1" showColumnStripes="0"/>
  <extLst>
    <ext xmlns:x14="http://schemas.microsoft.com/office/spreadsheetml/2009/9/main" uri="{504A1905-F514-4f6f-8877-14C23A59335A}">
      <x14:table altTextSummary="このテーブルで残高は自動的に計算され、これには予測残高、実績残高、差額などが含まれます。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otalsTable" displayName="TotalsTable" ref="B3:C6" totalsRowShown="0" headerRowDxfId="51">
  <tableColumns count="2">
    <tableColumn id="1" xr3:uid="{00000000-0010-0000-0100-000001000000}" name="合計"/>
    <tableColumn id="2" xr3:uid="{00000000-0010-0000-0100-000002000000}" name="金額" dataDxfId="50"/>
  </tableColumns>
  <tableStyleInfo name="テーブルスタイル中4 2" showFirstColumn="0" showLastColumn="0" showRowStripes="1" showColumnStripes="0"/>
  <extLst>
    <ext xmlns:x14="http://schemas.microsoft.com/office/spreadsheetml/2009/9/main" uri="{504A1905-F514-4f6f-8877-14C23A59335A}">
      <x14:table altTextSummary="このテーブルで、予測コスト、実績コスト、差額の合計は自動的に計算されます。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IncomeTable" displayName="IncomeTable" ref="B3:E7" totalsRowCount="1" headerRowDxfId="49" dataDxfId="48" totalsRowDxfId="47">
  <tableColumns count="4">
    <tableColumn id="1" xr3:uid="{00000000-0010-0000-0200-000001000000}" name="予測収入" totalsRowLabel="月収合計" dataDxfId="46" totalsRowDxfId="45"/>
    <tableColumn id="3" xr3:uid="{00000000-0010-0000-0200-000003000000}" name="予測" totalsRowFunction="sum" dataDxfId="44" totalsRowDxfId="43"/>
    <tableColumn id="4" xr3:uid="{00000000-0010-0000-0200-000004000000}" name="実績" totalsRowFunction="sum" dataDxfId="42" totalsRowDxfId="41"/>
    <tableColumn id="5" xr3:uid="{00000000-0010-0000-0200-000005000000}" name="差額" totalsRowFunction="sum" dataDxfId="40" totalsRowDxfId="39">
      <calculatedColumnFormula>IncomeTable[[#This Row],[予測]]-IncomeTable[[#This Row],[実績]]</calculatedColumnFormula>
    </tableColumn>
  </tableColumns>
  <tableStyleInfo name="テーブルスタイル淡14 2" showFirstColumn="0" showLastColumn="0" showRowStripes="1" showColumnStripes="0"/>
  <extLst>
    <ext xmlns:x14="http://schemas.microsoft.com/office/spreadsheetml/2009/9/main" uri="{504A1905-F514-4f6f-8877-14C23A59335A}">
      <x14:table altTextSummary="このテーブルに予測収入源と、予測額および実績額を入力します。差額は自動的に計算されます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ExpendituresTable" displayName="ExpendituresTable" ref="B4:F80" totalsRowCount="1" headerRowDxfId="38" totalsRowBorderDxfId="37">
  <autoFilter ref="B4:F79" xr:uid="{00000000-000C-0000-FFFF-FFFF03000000}">
    <filterColumn colId="0">
      <filters>
        <filter val="日常生活関連費"/>
      </filters>
    </filterColumn>
  </autoFilter>
  <tableColumns count="5">
    <tableColumn id="1" xr3:uid="{00000000-0010-0000-0300-000001000000}" name="カテゴリ" totalsRowLabel="合計" dataDxfId="36" totalsRowDxfId="35"/>
    <tableColumn id="2" xr3:uid="{00000000-0010-0000-0300-000002000000}" name="サブカテゴリ" dataDxfId="34" totalsRowDxfId="33"/>
    <tableColumn id="3" xr3:uid="{00000000-0010-0000-0300-000003000000}" name="予測" dataDxfId="32" totalsRowDxfId="31"/>
    <tableColumn id="4" xr3:uid="{00000000-0010-0000-0300-000004000000}" name="実績" dataDxfId="30" totalsRowDxfId="29"/>
    <tableColumn id="5" xr3:uid="{00000000-0010-0000-0300-000005000000}" name="差額" totalsRowFunction="sum" dataDxfId="28" totalsRowDxfId="27">
      <calculatedColumnFormula>ExpendituresTable[[#This Row],[予測]]-ExpendituresTable[[#This Row],[実績]]</calculatedColumnFormula>
    </tableColumn>
  </tableColumns>
  <tableStyleInfo name="テーブルスタイル淡10 2" showFirstColumn="0" showLastColumn="0" showRowStripes="1" showColumnStripes="0"/>
  <extLst>
    <ext xmlns:x14="http://schemas.microsoft.com/office/spreadsheetml/2009/9/main" uri="{504A1905-F514-4f6f-8877-14C23A59335A}">
      <x14:table altTextSummary="この表に経費カテゴリ、経費下位カテゴリ、予測支出額、実際の支出額を入力します。差額は自動的に計算されます"/>
    </ext>
  </extLst>
</table>
</file>

<file path=xl/theme/theme11.xml><?xml version="1.0" encoding="utf-8"?>
<a:theme xmlns:a="http://schemas.openxmlformats.org/drawingml/2006/main" name="Office Theme">
  <a:themeElements>
    <a:clrScheme name="Family monthly budget planner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Family monthly budget planner">
      <a:majorFont>
        <a:latin typeface="Verdana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44.bin" Id="rId1" /><Relationship Type="http://schemas.microsoft.com/office/2007/relationships/slicer" Target="/xl/slicers/slicer1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C1265"/>
  <sheetViews>
    <sheetView showGridLines="0" tabSelected="1" workbookViewId="0"/>
  </sheetViews>
  <sheetFormatPr defaultRowHeight="15.75"/>
  <cols>
    <col min="1" max="1" width="2.21875" customWidth="1"/>
    <col min="2" max="2" width="76.5546875" customWidth="1"/>
    <col min="3" max="3" width="14.33203125" customWidth="1"/>
    <col min="4" max="4" width="2.6640625" customWidth="1"/>
  </cols>
  <sheetData>
    <row r="1" spans="2:3" ht="41.25" customHeight="1" thickBot="1">
      <c r="B1" s="15" t="s">
        <v>0</v>
      </c>
      <c r="C1" s="15"/>
    </row>
    <row r="2" spans="2:3" ht="32.25" customHeight="1" thickTop="1">
      <c r="B2" s="16" t="s">
        <v>1</v>
      </c>
      <c r="C2" s="16"/>
    </row>
    <row r="3" spans="2:3" ht="30" customHeight="1">
      <c r="B3" s="1" t="s">
        <v>2</v>
      </c>
      <c r="C3" s="2" t="s">
        <v>6</v>
      </c>
    </row>
    <row r="4" spans="2:3" ht="30" customHeight="1">
      <c r="B4" s="13" t="s">
        <v>3</v>
      </c>
      <c r="C4" s="14">
        <f>ProjectedIncome-ProjectedExpenses</f>
        <v>1114</v>
      </c>
    </row>
    <row r="5" spans="2:3" ht="30" customHeight="1">
      <c r="B5" s="13" t="s">
        <v>4</v>
      </c>
      <c r="C5" s="14">
        <f>ActualIncome-ActualExpenses</f>
        <v>997</v>
      </c>
    </row>
    <row r="6" spans="2:3" ht="30" customHeight="1">
      <c r="B6" s="13" t="s">
        <v>5</v>
      </c>
      <c r="C6" s="14">
        <f>ActualBalance-ProjectedBalance</f>
        <v>-117</v>
      </c>
    </row>
    <row r="7" spans="2:3" ht="30" customHeight="1"/>
    <row r="8" spans="2:3" ht="30" customHeight="1"/>
    <row r="9" spans="2:3" ht="30" customHeight="1"/>
    <row r="10" spans="2:3" ht="30" customHeight="1"/>
    <row r="11" spans="2:3" ht="30" customHeight="1"/>
    <row r="12" spans="2:3" ht="31.5" customHeight="1"/>
    <row r="13" spans="2:3" ht="30" customHeight="1"/>
    <row r="14" spans="2:3" ht="30" customHeight="1"/>
    <row r="15" spans="2:3" ht="30" customHeight="1"/>
    <row r="16" spans="2:3" ht="30" customHeight="1"/>
    <row r="17" ht="30" customHeight="1"/>
    <row r="18" ht="31.5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</sheetData>
  <dataConsolidate/>
  <mergeCells count="2">
    <mergeCell ref="B1:C1"/>
    <mergeCell ref="B2:C2"/>
  </mergeCells>
  <phoneticPr fontId="18"/>
  <dataValidations count="5">
    <dataValidation allowBlank="1" showInputMessage="1" showErrorMessage="1" prompt="このブックで月間家計簿を作成します。収入と支出ワークシートに詳細を入力します。このワークシートで、概要テーブルは自動的に更新されます" sqref="A1" xr:uid="{00000000-0002-0000-0000-000000000000}"/>
    <dataValidation allowBlank="1" showInputMessage="1" showErrorMessage="1" prompt="このセルにはこのブックのタイトルが表示されます" sqref="B1:C1" xr:uid="{00000000-0002-0000-0000-000001000000}"/>
    <dataValidation allowBlank="1" showInputMessage="1" showErrorMessage="1" prompt="下のテーブルの概要は自動的に更新されます。" sqref="B2:C2" xr:uid="{00000000-0002-0000-0000-000002000000}"/>
    <dataValidation allowBlank="1" showInputMessage="1" showErrorMessage="1" prompt="差額概要はこの見出しの下のこの列に表示されます。" sqref="B3" xr:uid="{00000000-0002-0000-0000-000003000000}"/>
    <dataValidation allowBlank="1" showInputMessage="1" showErrorMessage="1" prompt="金額はこの見出しの下にあるこの列で自動的に計算されます。" sqref="C3" xr:uid="{00000000-0002-0000-0000-000004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autoPageBreaks="0" fitToPage="1"/>
  </sheetPr>
  <dimension ref="B1:C6"/>
  <sheetViews>
    <sheetView showGridLines="0" workbookViewId="0"/>
  </sheetViews>
  <sheetFormatPr defaultRowHeight="30" customHeight="1"/>
  <cols>
    <col min="1" max="1" width="2.21875" customWidth="1"/>
    <col min="2" max="2" width="76.5546875" customWidth="1"/>
    <col min="3" max="3" width="14.33203125" customWidth="1"/>
    <col min="4" max="4" width="2.6640625" customWidth="1"/>
  </cols>
  <sheetData>
    <row r="1" spans="2:3" ht="41.25" customHeight="1" thickBot="1">
      <c r="B1" s="15" t="str">
        <f>Workbook_Title</f>
        <v>月間家計簿</v>
      </c>
      <c r="C1" s="15"/>
    </row>
    <row r="2" spans="2:3" ht="32.25" customHeight="1" thickTop="1">
      <c r="B2" s="16" t="s">
        <v>7</v>
      </c>
      <c r="C2" s="16"/>
    </row>
    <row r="3" spans="2:3" ht="30" customHeight="1">
      <c r="B3" t="s">
        <v>7</v>
      </c>
      <c r="C3" s="7" t="s">
        <v>6</v>
      </c>
    </row>
    <row r="4" spans="2:3" ht="30" customHeight="1">
      <c r="B4" t="s">
        <v>8</v>
      </c>
      <c r="C4" s="6">
        <f>ProjectedExpenses</f>
        <v>4486</v>
      </c>
    </row>
    <row r="5" spans="2:3" ht="30" customHeight="1">
      <c r="B5" t="s">
        <v>9</v>
      </c>
      <c r="C5" s="6">
        <f>ActualExpenses</f>
        <v>4603</v>
      </c>
    </row>
    <row r="6" spans="2:3" ht="30" customHeight="1">
      <c r="B6" t="s">
        <v>10</v>
      </c>
      <c r="C6" s="6">
        <f>C4-C5</f>
        <v>-117</v>
      </c>
    </row>
  </sheetData>
  <mergeCells count="2">
    <mergeCell ref="B1:C1"/>
    <mergeCell ref="B2:C2"/>
  </mergeCells>
  <phoneticPr fontId="18"/>
  <dataValidations count="5">
    <dataValidation allowBlank="1" showInputMessage="1" showErrorMessage="1" prompt="このブックのタイトルは、概要ワークシートのセル B1 からのものです" sqref="B1:C1" xr:uid="{00000000-0002-0000-0100-000000000000}"/>
    <dataValidation allowBlank="1" showInputMessage="1" showErrorMessage="1" prompt="合計は下のテーブルで自動的に更新されます" sqref="B2:C2" xr:uid="{00000000-0002-0000-0100-000001000000}"/>
    <dataValidation allowBlank="1" showInputMessage="1" showErrorMessage="1" prompt="合計の概要はこの見出しの下のこの列に表示されます。" sqref="B3" xr:uid="{00000000-0002-0000-0100-000002000000}"/>
    <dataValidation allowBlank="1" showInputMessage="1" showErrorMessage="1" prompt="金額はこの見出しの下のこの列で自動的に計算されます。" sqref="C3" xr:uid="{00000000-0002-0000-0100-000003000000}"/>
    <dataValidation allowBlank="1" showInputMessage="1" showErrorMessage="1" prompt="このワークシートで合計テーブルは自動的に更新されます" sqref="A1" xr:uid="{00000000-0002-0000-0100-000004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autoPageBreaks="0" fitToPage="1"/>
  </sheetPr>
  <dimension ref="B1:E7"/>
  <sheetViews>
    <sheetView showGridLines="0" workbookViewId="0"/>
  </sheetViews>
  <sheetFormatPr defaultRowHeight="30" customHeight="1"/>
  <cols>
    <col min="1" max="1" width="2.21875" style="10" customWidth="1"/>
    <col min="2" max="2" width="49.44140625" style="10" customWidth="1"/>
    <col min="3" max="5" width="14.33203125" style="10" customWidth="1"/>
    <col min="6" max="6" width="2.6640625" style="10" customWidth="1"/>
    <col min="7" max="16384" width="8.88671875" style="10"/>
  </cols>
  <sheetData>
    <row r="1" spans="2:5" ht="41.25" customHeight="1" thickBot="1">
      <c r="B1" s="17" t="str">
        <f>Workbook_Title</f>
        <v>月間家計簿</v>
      </c>
      <c r="C1" s="17"/>
      <c r="D1" s="17"/>
      <c r="E1" s="17"/>
    </row>
    <row r="2" spans="2:5" ht="32.25" customHeight="1" thickTop="1">
      <c r="B2" s="18" t="s">
        <v>11</v>
      </c>
      <c r="C2" s="18"/>
      <c r="D2" s="18"/>
      <c r="E2" s="18"/>
    </row>
    <row r="3" spans="2:5" ht="30" customHeight="1">
      <c r="B3" s="10" t="s">
        <v>12</v>
      </c>
      <c r="C3" s="10" t="s">
        <v>17</v>
      </c>
      <c r="D3" s="10" t="s">
        <v>18</v>
      </c>
      <c r="E3" s="10" t="s">
        <v>19</v>
      </c>
    </row>
    <row r="4" spans="2:5" ht="30" customHeight="1">
      <c r="B4" s="10" t="s">
        <v>13</v>
      </c>
      <c r="C4" s="11">
        <v>4000</v>
      </c>
      <c r="D4" s="11">
        <v>4000</v>
      </c>
      <c r="E4" s="12">
        <f>IncomeTable[[#This Row],[予測]]-IncomeTable[[#This Row],[実績]]</f>
        <v>0</v>
      </c>
    </row>
    <row r="5" spans="2:5" ht="30" customHeight="1">
      <c r="B5" s="10" t="s">
        <v>14</v>
      </c>
      <c r="C5" s="11">
        <v>1300</v>
      </c>
      <c r="D5" s="11">
        <v>1300</v>
      </c>
      <c r="E5" s="12">
        <f>IncomeTable[[#This Row],[予測]]-IncomeTable[[#This Row],[実績]]</f>
        <v>0</v>
      </c>
    </row>
    <row r="6" spans="2:5" ht="30" customHeight="1">
      <c r="B6" s="10" t="s">
        <v>15</v>
      </c>
      <c r="C6" s="11">
        <v>300</v>
      </c>
      <c r="D6" s="11">
        <v>300</v>
      </c>
      <c r="E6" s="12">
        <f>IncomeTable[[#This Row],[予測]]-IncomeTable[[#This Row],[実績]]</f>
        <v>0</v>
      </c>
    </row>
    <row r="7" spans="2:5" ht="30" customHeight="1">
      <c r="B7" s="10" t="s">
        <v>16</v>
      </c>
      <c r="C7" s="11">
        <f>SUBTOTAL(109,IncomeTable[予測])</f>
        <v>5600</v>
      </c>
      <c r="D7" s="11">
        <f>SUBTOTAL(109,IncomeTable[実績])</f>
        <v>5600</v>
      </c>
      <c r="E7" s="12">
        <f>SUBTOTAL(109,IncomeTable[差額])</f>
        <v>0</v>
      </c>
    </row>
  </sheetData>
  <mergeCells count="2">
    <mergeCell ref="B1:E1"/>
    <mergeCell ref="B2:E2"/>
  </mergeCells>
  <phoneticPr fontId="18"/>
  <dataValidations count="7">
    <dataValidation allowBlank="1" showInputMessage="1" showErrorMessage="1" prompt="このワークシートの収入テーブルに収入の詳細を入力します。" sqref="A1" xr:uid="{00000000-0002-0000-0200-000000000000}"/>
    <dataValidation allowBlank="1" showInputMessage="1" showErrorMessage="1" prompt="下のテーブルには収入の詳細を入力します" sqref="B2:E2" xr:uid="{00000000-0002-0000-0200-000001000000}"/>
    <dataValidation allowBlank="1" showInputMessage="1" showErrorMessage="1" prompt="この見出しの下のこの列に予測収入の詳細を入力します" sqref="B3" xr:uid="{00000000-0002-0000-0200-000002000000}"/>
    <dataValidation allowBlank="1" showInputMessage="1" showErrorMessage="1" prompt="この見出しの下のこの列に予測額を入力します" sqref="C3" xr:uid="{00000000-0002-0000-0200-000003000000}"/>
    <dataValidation allowBlank="1" showInputMessage="1" showErrorMessage="1" prompt="この見出しの下のこの列に実績額を入力します" sqref="D3" xr:uid="{00000000-0002-0000-0200-000004000000}"/>
    <dataValidation allowBlank="1" showInputMessage="1" showErrorMessage="1" prompt="この見出しの下のこの列では、差額が自動計算されます" sqref="E3" xr:uid="{00000000-0002-0000-0200-000005000000}"/>
    <dataValidation allowBlank="1" showInputMessage="1" showErrorMessage="1" prompt="このブックのタイトルは、概要ワークシートのセル B1 からのものです" sqref="B1:E1" xr:uid="{00000000-0002-0000-0200-000006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  <pageSetUpPr autoPageBreaks="0" fitToPage="1"/>
  </sheetPr>
  <dimension ref="B1:F80"/>
  <sheetViews>
    <sheetView showGridLines="0" workbookViewId="0"/>
  </sheetViews>
  <sheetFormatPr defaultRowHeight="30" customHeight="1"/>
  <cols>
    <col min="1" max="1" width="2.21875" customWidth="1"/>
    <col min="2" max="2" width="23.44140625" customWidth="1"/>
    <col min="3" max="3" width="26.6640625" customWidth="1"/>
    <col min="4" max="6" width="14.33203125" customWidth="1"/>
    <col min="7" max="7" width="2.6640625" customWidth="1"/>
  </cols>
  <sheetData>
    <row r="1" spans="2:6" ht="41.25" customHeight="1" thickBot="1">
      <c r="B1" s="15" t="str">
        <f>Workbook_Title</f>
        <v>月間家計簿</v>
      </c>
      <c r="C1" s="15"/>
      <c r="D1" s="15"/>
      <c r="E1" s="15"/>
      <c r="F1" s="15"/>
    </row>
    <row r="2" spans="2:6" ht="32.25" customHeight="1" thickTop="1">
      <c r="B2" s="16" t="s">
        <v>20</v>
      </c>
      <c r="C2" s="16"/>
      <c r="D2" s="16"/>
      <c r="E2" s="16"/>
      <c r="F2" s="16"/>
    </row>
    <row r="3" spans="2:6" ht="120" customHeight="1">
      <c r="B3" s="19"/>
      <c r="C3" s="19"/>
      <c r="D3" s="19"/>
      <c r="E3" s="19"/>
      <c r="F3" s="19"/>
    </row>
    <row r="4" spans="2:6" ht="30" customHeight="1">
      <c r="B4" s="3" t="s">
        <v>21</v>
      </c>
      <c r="C4" s="3" t="s">
        <v>36</v>
      </c>
      <c r="D4" s="3" t="s">
        <v>17</v>
      </c>
      <c r="E4" s="3" t="s">
        <v>18</v>
      </c>
      <c r="F4" s="3" t="s">
        <v>19</v>
      </c>
    </row>
    <row r="5" spans="2:6" ht="30" hidden="1" customHeight="1">
      <c r="B5" s="5" t="s">
        <v>22</v>
      </c>
      <c r="C5" s="4" t="s">
        <v>37</v>
      </c>
      <c r="D5" s="8">
        <v>1000</v>
      </c>
      <c r="E5" s="8">
        <v>1000</v>
      </c>
      <c r="F5" s="9">
        <f>ExpendituresTable[[#This Row],[予測]]-ExpendituresTable[[#This Row],[実績]]</f>
        <v>0</v>
      </c>
    </row>
    <row r="6" spans="2:6" ht="30" hidden="1" customHeight="1">
      <c r="B6" s="5" t="s">
        <v>22</v>
      </c>
      <c r="C6" s="4" t="s">
        <v>38</v>
      </c>
      <c r="D6" s="8">
        <v>0</v>
      </c>
      <c r="E6" s="8">
        <v>0</v>
      </c>
      <c r="F6" s="9">
        <f>ExpendituresTable[[#This Row],[予測]]-ExpendituresTable[[#This Row],[実績]]</f>
        <v>0</v>
      </c>
    </row>
    <row r="7" spans="2:6" ht="30" hidden="1" customHeight="1">
      <c r="B7" s="5" t="s">
        <v>22</v>
      </c>
      <c r="C7" s="4" t="s">
        <v>39</v>
      </c>
      <c r="D7" s="8">
        <v>54</v>
      </c>
      <c r="E7" s="8">
        <v>100</v>
      </c>
      <c r="F7" s="9">
        <f>ExpendituresTable[[#This Row],[予測]]-ExpendituresTable[[#This Row],[実績]]</f>
        <v>-46</v>
      </c>
    </row>
    <row r="8" spans="2:6" ht="30" hidden="1" customHeight="1">
      <c r="B8" s="5" t="s">
        <v>22</v>
      </c>
      <c r="C8" s="4" t="s">
        <v>40</v>
      </c>
      <c r="D8" s="8">
        <v>44</v>
      </c>
      <c r="E8" s="8">
        <v>56</v>
      </c>
      <c r="F8" s="9">
        <f>ExpendituresTable[[#This Row],[予測]]-ExpendituresTable[[#This Row],[実績]]</f>
        <v>-12</v>
      </c>
    </row>
    <row r="9" spans="2:6" ht="30" hidden="1" customHeight="1">
      <c r="B9" s="5" t="s">
        <v>22</v>
      </c>
      <c r="C9" s="4" t="s">
        <v>41</v>
      </c>
      <c r="D9" s="8">
        <v>22</v>
      </c>
      <c r="E9" s="8">
        <v>28</v>
      </c>
      <c r="F9" s="9">
        <f>ExpendituresTable[[#This Row],[予測]]-ExpendituresTable[[#This Row],[実績]]</f>
        <v>-6</v>
      </c>
    </row>
    <row r="10" spans="2:6" ht="30" hidden="1" customHeight="1">
      <c r="B10" s="5" t="s">
        <v>22</v>
      </c>
      <c r="C10" s="4" t="s">
        <v>42</v>
      </c>
      <c r="D10" s="8">
        <v>8</v>
      </c>
      <c r="E10" s="8">
        <v>8</v>
      </c>
      <c r="F10" s="9">
        <f>ExpendituresTable[[#This Row],[予測]]-ExpendituresTable[[#This Row],[実績]]</f>
        <v>0</v>
      </c>
    </row>
    <row r="11" spans="2:6" ht="30" hidden="1" customHeight="1">
      <c r="B11" s="5" t="s">
        <v>22</v>
      </c>
      <c r="C11" s="4" t="s">
        <v>43</v>
      </c>
      <c r="D11" s="8">
        <v>34</v>
      </c>
      <c r="E11" s="8">
        <v>34</v>
      </c>
      <c r="F11" s="9">
        <f>ExpendituresTable[[#This Row],[予測]]-ExpendituresTable[[#This Row],[実績]]</f>
        <v>0</v>
      </c>
    </row>
    <row r="12" spans="2:6" ht="30" hidden="1" customHeight="1">
      <c r="B12" s="5" t="s">
        <v>22</v>
      </c>
      <c r="C12" s="4" t="s">
        <v>44</v>
      </c>
      <c r="D12" s="8">
        <v>10</v>
      </c>
      <c r="E12" s="8">
        <v>10</v>
      </c>
      <c r="F12" s="9">
        <f>ExpendituresTable[[#This Row],[予測]]-ExpendituresTable[[#This Row],[実績]]</f>
        <v>0</v>
      </c>
    </row>
    <row r="13" spans="2:6" ht="30" hidden="1" customHeight="1">
      <c r="B13" s="5" t="s">
        <v>22</v>
      </c>
      <c r="C13" s="4" t="s">
        <v>45</v>
      </c>
      <c r="D13" s="8">
        <v>23</v>
      </c>
      <c r="E13" s="8">
        <v>0</v>
      </c>
      <c r="F13" s="9">
        <f>ExpendituresTable[[#This Row],[予測]]-ExpendituresTable[[#This Row],[実績]]</f>
        <v>23</v>
      </c>
    </row>
    <row r="14" spans="2:6" ht="30" hidden="1" customHeight="1">
      <c r="B14" s="5" t="s">
        <v>22</v>
      </c>
      <c r="C14" s="4" t="s">
        <v>46</v>
      </c>
      <c r="D14" s="8">
        <v>0</v>
      </c>
      <c r="E14" s="8">
        <v>0</v>
      </c>
      <c r="F14" s="9">
        <f>ExpendituresTable[[#This Row],[予測]]-ExpendituresTable[[#This Row],[実績]]</f>
        <v>0</v>
      </c>
    </row>
    <row r="15" spans="2:6" ht="30" hidden="1" customHeight="1">
      <c r="B15" s="5" t="s">
        <v>22</v>
      </c>
      <c r="C15" s="4" t="s">
        <v>47</v>
      </c>
      <c r="D15" s="8">
        <v>0</v>
      </c>
      <c r="E15" s="8">
        <v>0</v>
      </c>
      <c r="F15" s="9">
        <f>ExpendituresTable[[#This Row],[予測]]-ExpendituresTable[[#This Row],[実績]]</f>
        <v>0</v>
      </c>
    </row>
    <row r="16" spans="2:6" ht="30" hidden="1" customHeight="1">
      <c r="B16" s="5" t="s">
        <v>23</v>
      </c>
      <c r="C16" s="4" t="s">
        <v>48</v>
      </c>
      <c r="D16" s="8">
        <v>16</v>
      </c>
      <c r="E16" s="8">
        <v>66</v>
      </c>
      <c r="F16" s="9">
        <f>ExpendituresTable[[#This Row],[予測]]-ExpendituresTable[[#This Row],[実績]]</f>
        <v>-50</v>
      </c>
    </row>
    <row r="17" spans="2:6" ht="30" hidden="1" customHeight="1">
      <c r="B17" s="5" t="s">
        <v>23</v>
      </c>
      <c r="C17" s="4" t="s">
        <v>49</v>
      </c>
      <c r="D17" s="8">
        <v>35</v>
      </c>
      <c r="E17" s="8">
        <v>42</v>
      </c>
      <c r="F17" s="9">
        <f>ExpendituresTable[[#This Row],[予測]]-ExpendituresTable[[#This Row],[実績]]</f>
        <v>-7</v>
      </c>
    </row>
    <row r="18" spans="2:6" ht="30" hidden="1" customHeight="1">
      <c r="B18" s="5" t="s">
        <v>23</v>
      </c>
      <c r="C18" s="4" t="s">
        <v>50</v>
      </c>
      <c r="D18" s="8">
        <v>1</v>
      </c>
      <c r="E18" s="8">
        <v>62</v>
      </c>
      <c r="F18" s="9">
        <f>ExpendituresTable[[#This Row],[予測]]-ExpendituresTable[[#This Row],[実績]]</f>
        <v>-61</v>
      </c>
    </row>
    <row r="19" spans="2:6" ht="30" hidden="1" customHeight="1">
      <c r="B19" s="5" t="s">
        <v>23</v>
      </c>
      <c r="C19" s="4" t="s">
        <v>24</v>
      </c>
      <c r="D19" s="8">
        <v>91</v>
      </c>
      <c r="E19" s="8">
        <v>27</v>
      </c>
      <c r="F19" s="9">
        <f>ExpendituresTable[[#This Row],[予測]]-ExpendituresTable[[#This Row],[実績]]</f>
        <v>64</v>
      </c>
    </row>
    <row r="20" spans="2:6" ht="30" hidden="1" customHeight="1">
      <c r="B20" s="5" t="s">
        <v>23</v>
      </c>
      <c r="C20" s="4" t="s">
        <v>51</v>
      </c>
      <c r="D20" s="8">
        <v>80</v>
      </c>
      <c r="E20" s="8">
        <v>89</v>
      </c>
      <c r="F20" s="9">
        <f>ExpendituresTable[[#This Row],[予測]]-ExpendituresTable[[#This Row],[実績]]</f>
        <v>-9</v>
      </c>
    </row>
    <row r="21" spans="2:6" ht="30" hidden="1" customHeight="1">
      <c r="B21" s="5" t="s">
        <v>23</v>
      </c>
      <c r="C21" s="4" t="s">
        <v>52</v>
      </c>
      <c r="D21" s="8">
        <v>18</v>
      </c>
      <c r="E21" s="8">
        <v>93</v>
      </c>
      <c r="F21" s="9">
        <f>ExpendituresTable[[#This Row],[予測]]-ExpendituresTable[[#This Row],[実績]]</f>
        <v>-75</v>
      </c>
    </row>
    <row r="22" spans="2:6" ht="30" hidden="1" customHeight="1">
      <c r="B22" s="5" t="s">
        <v>23</v>
      </c>
      <c r="C22" s="4" t="s">
        <v>53</v>
      </c>
      <c r="D22" s="8">
        <v>34</v>
      </c>
      <c r="E22" s="8">
        <v>37</v>
      </c>
      <c r="F22" s="9">
        <f>ExpendituresTable[[#This Row],[予測]]-ExpendituresTable[[#This Row],[実績]]</f>
        <v>-3</v>
      </c>
    </row>
    <row r="23" spans="2:6" ht="30" hidden="1" customHeight="1">
      <c r="B23" s="5" t="s">
        <v>23</v>
      </c>
      <c r="C23" s="4" t="s">
        <v>47</v>
      </c>
      <c r="D23" s="8">
        <v>83</v>
      </c>
      <c r="E23" s="8">
        <v>61</v>
      </c>
      <c r="F23" s="9">
        <f>ExpendituresTable[[#This Row],[予測]]-ExpendituresTable[[#This Row],[実績]]</f>
        <v>22</v>
      </c>
    </row>
    <row r="24" spans="2:6" ht="30" hidden="1" customHeight="1">
      <c r="B24" s="5" t="s">
        <v>24</v>
      </c>
      <c r="C24" s="4" t="s">
        <v>54</v>
      </c>
      <c r="D24" s="8">
        <v>48</v>
      </c>
      <c r="E24" s="8">
        <v>63</v>
      </c>
      <c r="F24" s="9">
        <f>ExpendituresTable[[#This Row],[予測]]-ExpendituresTable[[#This Row],[実績]]</f>
        <v>-15</v>
      </c>
    </row>
    <row r="25" spans="2:6" ht="30" hidden="1" customHeight="1">
      <c r="B25" s="5" t="s">
        <v>25</v>
      </c>
      <c r="C25" s="4" t="s">
        <v>55</v>
      </c>
      <c r="D25" s="8">
        <v>21</v>
      </c>
      <c r="E25" s="8">
        <v>44</v>
      </c>
      <c r="F25" s="9">
        <f>ExpendituresTable[[#This Row],[予測]]-ExpendituresTable[[#This Row],[実績]]</f>
        <v>-23</v>
      </c>
    </row>
    <row r="26" spans="2:6" ht="30" hidden="1" customHeight="1">
      <c r="B26" s="5" t="s">
        <v>25</v>
      </c>
      <c r="C26" s="4" t="s">
        <v>56</v>
      </c>
      <c r="D26" s="8">
        <v>35</v>
      </c>
      <c r="E26" s="8">
        <v>65</v>
      </c>
      <c r="F26" s="9">
        <f>ExpendituresTable[[#This Row],[予測]]-ExpendituresTable[[#This Row],[実績]]</f>
        <v>-30</v>
      </c>
    </row>
    <row r="27" spans="2:6" ht="30" hidden="1" customHeight="1">
      <c r="B27" s="5" t="s">
        <v>24</v>
      </c>
      <c r="C27" s="4" t="s">
        <v>47</v>
      </c>
      <c r="D27" s="8">
        <v>14</v>
      </c>
      <c r="E27" s="8">
        <v>75</v>
      </c>
      <c r="F27" s="9">
        <f>ExpendituresTable[[#This Row],[予測]]-ExpendituresTable[[#This Row],[実績]]</f>
        <v>-61</v>
      </c>
    </row>
    <row r="28" spans="2:6" ht="30" hidden="1" customHeight="1">
      <c r="B28" s="5" t="s">
        <v>26</v>
      </c>
      <c r="C28" s="4" t="s">
        <v>26</v>
      </c>
      <c r="D28" s="8">
        <v>79</v>
      </c>
      <c r="E28" s="8">
        <v>0</v>
      </c>
      <c r="F28" s="9">
        <f>ExpendituresTable[[#This Row],[予測]]-ExpendituresTable[[#This Row],[実績]]</f>
        <v>79</v>
      </c>
    </row>
    <row r="29" spans="2:6" ht="30" hidden="1" customHeight="1">
      <c r="B29" s="5" t="s">
        <v>26</v>
      </c>
      <c r="C29" s="4" t="s">
        <v>57</v>
      </c>
      <c r="D29" s="8">
        <v>56</v>
      </c>
      <c r="E29" s="8">
        <v>50</v>
      </c>
      <c r="F29" s="9">
        <f>ExpendituresTable[[#This Row],[予測]]-ExpendituresTable[[#This Row],[実績]]</f>
        <v>6</v>
      </c>
    </row>
    <row r="30" spans="2:6" ht="30" hidden="1" customHeight="1">
      <c r="B30" s="5" t="s">
        <v>26</v>
      </c>
      <c r="C30" s="4" t="s">
        <v>47</v>
      </c>
      <c r="D30" s="8">
        <v>96</v>
      </c>
      <c r="E30" s="8">
        <v>23</v>
      </c>
      <c r="F30" s="9">
        <f>ExpendituresTable[[#This Row],[予測]]-ExpendituresTable[[#This Row],[実績]]</f>
        <v>73</v>
      </c>
    </row>
    <row r="31" spans="2:6" ht="30" hidden="1" customHeight="1">
      <c r="B31" s="5" t="s">
        <v>27</v>
      </c>
      <c r="C31" s="4" t="s">
        <v>58</v>
      </c>
      <c r="D31" s="8">
        <v>90</v>
      </c>
      <c r="E31" s="8">
        <v>90</v>
      </c>
      <c r="F31" s="9">
        <f>ExpendituresTable[[#This Row],[予測]]-ExpendituresTable[[#This Row],[実績]]</f>
        <v>0</v>
      </c>
    </row>
    <row r="32" spans="2:6" ht="30" hidden="1" customHeight="1">
      <c r="B32" s="5" t="s">
        <v>27</v>
      </c>
      <c r="C32" s="4" t="s">
        <v>59</v>
      </c>
      <c r="D32" s="8">
        <v>33</v>
      </c>
      <c r="E32" s="8">
        <v>30</v>
      </c>
      <c r="F32" s="9">
        <f>ExpendituresTable[[#This Row],[予測]]-ExpendituresTable[[#This Row],[実績]]</f>
        <v>3</v>
      </c>
    </row>
    <row r="33" spans="2:6" ht="30" hidden="1" customHeight="1">
      <c r="B33" s="5" t="s">
        <v>27</v>
      </c>
      <c r="C33" s="4" t="s">
        <v>60</v>
      </c>
      <c r="D33" s="8">
        <v>86</v>
      </c>
      <c r="E33" s="8">
        <v>64</v>
      </c>
      <c r="F33" s="9">
        <f>ExpendituresTable[[#This Row],[予測]]-ExpendituresTable[[#This Row],[実績]]</f>
        <v>22</v>
      </c>
    </row>
    <row r="34" spans="2:6" ht="30" hidden="1" customHeight="1">
      <c r="B34" s="5" t="s">
        <v>27</v>
      </c>
      <c r="C34" s="4" t="s">
        <v>61</v>
      </c>
      <c r="D34" s="8">
        <v>76</v>
      </c>
      <c r="E34" s="8">
        <v>2</v>
      </c>
      <c r="F34" s="9">
        <f>ExpendituresTable[[#This Row],[予測]]-ExpendituresTable[[#This Row],[実績]]</f>
        <v>74</v>
      </c>
    </row>
    <row r="35" spans="2:6" ht="30" hidden="1" customHeight="1">
      <c r="B35" s="5" t="s">
        <v>27</v>
      </c>
      <c r="C35" s="4" t="s">
        <v>62</v>
      </c>
      <c r="D35" s="8">
        <v>60</v>
      </c>
      <c r="E35" s="8">
        <v>90</v>
      </c>
      <c r="F35" s="9">
        <f>ExpendituresTable[[#This Row],[予測]]-ExpendituresTable[[#This Row],[実績]]</f>
        <v>-30</v>
      </c>
    </row>
    <row r="36" spans="2:6" ht="30" hidden="1" customHeight="1">
      <c r="B36" s="5" t="s">
        <v>27</v>
      </c>
      <c r="C36" s="4" t="s">
        <v>63</v>
      </c>
      <c r="D36" s="8">
        <v>37</v>
      </c>
      <c r="E36" s="8">
        <v>60</v>
      </c>
      <c r="F36" s="9">
        <f>ExpendituresTable[[#This Row],[予測]]-ExpendituresTable[[#This Row],[実績]]</f>
        <v>-23</v>
      </c>
    </row>
    <row r="37" spans="2:6" ht="30" hidden="1" customHeight="1">
      <c r="B37" s="5" t="s">
        <v>27</v>
      </c>
      <c r="C37" s="4" t="s">
        <v>64</v>
      </c>
      <c r="D37" s="8">
        <v>22</v>
      </c>
      <c r="E37" s="8">
        <v>70</v>
      </c>
      <c r="F37" s="9">
        <f>ExpendituresTable[[#This Row],[予測]]-ExpendituresTable[[#This Row],[実績]]</f>
        <v>-48</v>
      </c>
    </row>
    <row r="38" spans="2:6" ht="30" hidden="1" customHeight="1">
      <c r="B38" s="5" t="s">
        <v>27</v>
      </c>
      <c r="C38" s="4" t="s">
        <v>65</v>
      </c>
      <c r="D38" s="8">
        <v>80</v>
      </c>
      <c r="E38" s="8">
        <v>21</v>
      </c>
      <c r="F38" s="9">
        <f>ExpendituresTable[[#This Row],[予測]]-ExpendituresTable[[#This Row],[実績]]</f>
        <v>59</v>
      </c>
    </row>
    <row r="39" spans="2:6" ht="30" hidden="1" customHeight="1">
      <c r="B39" s="5" t="s">
        <v>27</v>
      </c>
      <c r="C39" s="4" t="s">
        <v>47</v>
      </c>
      <c r="D39" s="8">
        <v>65</v>
      </c>
      <c r="E39" s="8">
        <v>20</v>
      </c>
      <c r="F39" s="9">
        <f>ExpendituresTable[[#This Row],[予測]]-ExpendituresTable[[#This Row],[実績]]</f>
        <v>45</v>
      </c>
    </row>
    <row r="40" spans="2:6" ht="30" hidden="1" customHeight="1">
      <c r="B40" s="5" t="s">
        <v>28</v>
      </c>
      <c r="C40" s="4" t="s">
        <v>26</v>
      </c>
      <c r="D40" s="8">
        <v>37</v>
      </c>
      <c r="E40" s="8">
        <v>34</v>
      </c>
      <c r="F40" s="9">
        <f>ExpendituresTable[[#This Row],[予測]]-ExpendituresTable[[#This Row],[実績]]</f>
        <v>3</v>
      </c>
    </row>
    <row r="41" spans="2:6" ht="30" hidden="1" customHeight="1">
      <c r="B41" s="5" t="s">
        <v>28</v>
      </c>
      <c r="C41" s="4" t="s">
        <v>58</v>
      </c>
      <c r="D41" s="8">
        <v>74</v>
      </c>
      <c r="E41" s="8">
        <v>86</v>
      </c>
      <c r="F41" s="9">
        <f>ExpendituresTable[[#This Row],[予測]]-ExpendituresTable[[#This Row],[実績]]</f>
        <v>-12</v>
      </c>
    </row>
    <row r="42" spans="2:6" ht="30" hidden="1" customHeight="1">
      <c r="B42" s="5" t="s">
        <v>28</v>
      </c>
      <c r="C42" s="4" t="s">
        <v>66</v>
      </c>
      <c r="D42" s="8">
        <v>80</v>
      </c>
      <c r="E42" s="8">
        <v>92</v>
      </c>
      <c r="F42" s="9">
        <f>ExpendituresTable[[#This Row],[予測]]-ExpendituresTable[[#This Row],[実績]]</f>
        <v>-12</v>
      </c>
    </row>
    <row r="43" spans="2:6" ht="30" hidden="1" customHeight="1">
      <c r="B43" s="5" t="s">
        <v>28</v>
      </c>
      <c r="C43" s="4" t="s">
        <v>67</v>
      </c>
      <c r="D43" s="8">
        <v>61</v>
      </c>
      <c r="E43" s="8">
        <v>22</v>
      </c>
      <c r="F43" s="9">
        <f>ExpendituresTable[[#This Row],[予測]]-ExpendituresTable[[#This Row],[実績]]</f>
        <v>39</v>
      </c>
    </row>
    <row r="44" spans="2:6" ht="30" hidden="1" customHeight="1">
      <c r="B44" s="5" t="s">
        <v>28</v>
      </c>
      <c r="C44" s="4" t="s">
        <v>47</v>
      </c>
      <c r="D44" s="8">
        <v>83</v>
      </c>
      <c r="E44" s="8">
        <v>51</v>
      </c>
      <c r="F44" s="9">
        <f>ExpendituresTable[[#This Row],[予測]]-ExpendituresTable[[#This Row],[実績]]</f>
        <v>32</v>
      </c>
    </row>
    <row r="45" spans="2:6" ht="30" customHeight="1">
      <c r="B45" s="5" t="s">
        <v>29</v>
      </c>
      <c r="C45" s="4" t="s">
        <v>58</v>
      </c>
      <c r="D45" s="8">
        <v>28</v>
      </c>
      <c r="E45" s="8">
        <v>10</v>
      </c>
      <c r="F45" s="9">
        <f>ExpendituresTable[[#This Row],[予測]]-ExpendituresTable[[#This Row],[実績]]</f>
        <v>18</v>
      </c>
    </row>
    <row r="46" spans="2:6" ht="30" customHeight="1">
      <c r="B46" s="5" t="s">
        <v>29</v>
      </c>
      <c r="C46" s="4" t="s">
        <v>68</v>
      </c>
      <c r="D46" s="8">
        <v>25</v>
      </c>
      <c r="E46" s="8">
        <v>81</v>
      </c>
      <c r="F46" s="9">
        <f>ExpendituresTable[[#This Row],[予測]]-ExpendituresTable[[#This Row],[実績]]</f>
        <v>-56</v>
      </c>
    </row>
    <row r="47" spans="2:6" ht="30" customHeight="1">
      <c r="B47" s="5" t="s">
        <v>29</v>
      </c>
      <c r="C47" s="4" t="s">
        <v>59</v>
      </c>
      <c r="D47" s="8">
        <v>59</v>
      </c>
      <c r="E47" s="8">
        <v>72</v>
      </c>
      <c r="F47" s="9">
        <f>ExpendituresTable[[#This Row],[予測]]-ExpendituresTable[[#This Row],[実績]]</f>
        <v>-13</v>
      </c>
    </row>
    <row r="48" spans="2:6" ht="30" customHeight="1">
      <c r="B48" s="5" t="s">
        <v>29</v>
      </c>
      <c r="C48" s="4" t="s">
        <v>69</v>
      </c>
      <c r="D48" s="8">
        <v>89</v>
      </c>
      <c r="E48" s="8">
        <v>90</v>
      </c>
      <c r="F48" s="9">
        <f>ExpendituresTable[[#This Row],[予測]]-ExpendituresTable[[#This Row],[実績]]</f>
        <v>-1</v>
      </c>
    </row>
    <row r="49" spans="2:6" ht="30" customHeight="1">
      <c r="B49" s="5" t="s">
        <v>29</v>
      </c>
      <c r="C49" s="4" t="s">
        <v>70</v>
      </c>
      <c r="D49" s="8">
        <v>78</v>
      </c>
      <c r="E49" s="8">
        <v>48</v>
      </c>
      <c r="F49" s="9">
        <f>ExpendituresTable[[#This Row],[予測]]-ExpendituresTable[[#This Row],[実績]]</f>
        <v>30</v>
      </c>
    </row>
    <row r="50" spans="2:6" ht="30" customHeight="1">
      <c r="B50" s="5" t="s">
        <v>29</v>
      </c>
      <c r="C50" s="4" t="s">
        <v>62</v>
      </c>
      <c r="D50" s="8">
        <v>6</v>
      </c>
      <c r="E50" s="8">
        <v>73</v>
      </c>
      <c r="F50" s="9">
        <f>ExpendituresTable[[#This Row],[予測]]-ExpendituresTable[[#This Row],[実績]]</f>
        <v>-67</v>
      </c>
    </row>
    <row r="51" spans="2:6" ht="30" customHeight="1">
      <c r="B51" s="5" t="s">
        <v>29</v>
      </c>
      <c r="C51" s="4" t="s">
        <v>47</v>
      </c>
      <c r="D51" s="8">
        <v>80</v>
      </c>
      <c r="E51" s="8">
        <v>66</v>
      </c>
      <c r="F51" s="9">
        <f>ExpendituresTable[[#This Row],[予測]]-ExpendituresTable[[#This Row],[実績]]</f>
        <v>14</v>
      </c>
    </row>
    <row r="52" spans="2:6" ht="30" hidden="1" customHeight="1">
      <c r="B52" s="5" t="s">
        <v>30</v>
      </c>
      <c r="C52" s="4" t="s">
        <v>71</v>
      </c>
      <c r="D52" s="8">
        <v>11</v>
      </c>
      <c r="E52" s="8">
        <v>29</v>
      </c>
      <c r="F52" s="9">
        <f>ExpendituresTable[[#This Row],[予測]]-ExpendituresTable[[#This Row],[実績]]</f>
        <v>-18</v>
      </c>
    </row>
    <row r="53" spans="2:6" ht="30" hidden="1" customHeight="1">
      <c r="B53" s="5" t="s">
        <v>30</v>
      </c>
      <c r="C53" s="4" t="s">
        <v>72</v>
      </c>
      <c r="D53" s="8">
        <v>77</v>
      </c>
      <c r="E53" s="8">
        <v>32</v>
      </c>
      <c r="F53" s="9">
        <f>ExpendituresTable[[#This Row],[予測]]-ExpendituresTable[[#This Row],[実績]]</f>
        <v>45</v>
      </c>
    </row>
    <row r="54" spans="2:6" ht="30" hidden="1" customHeight="1">
      <c r="B54" s="5" t="s">
        <v>30</v>
      </c>
      <c r="C54" s="4" t="s">
        <v>73</v>
      </c>
      <c r="D54" s="8">
        <v>71</v>
      </c>
      <c r="E54" s="8">
        <v>43</v>
      </c>
      <c r="F54" s="9">
        <f>ExpendituresTable[[#This Row],[予測]]-ExpendituresTable[[#This Row],[実績]]</f>
        <v>28</v>
      </c>
    </row>
    <row r="55" spans="2:6" ht="30" hidden="1" customHeight="1">
      <c r="B55" s="5" t="s">
        <v>30</v>
      </c>
      <c r="C55" s="4" t="s">
        <v>74</v>
      </c>
      <c r="D55" s="8">
        <v>64</v>
      </c>
      <c r="E55" s="8">
        <v>21</v>
      </c>
      <c r="F55" s="9">
        <f>ExpendituresTable[[#This Row],[予測]]-ExpendituresTable[[#This Row],[実績]]</f>
        <v>43</v>
      </c>
    </row>
    <row r="56" spans="2:6" ht="30" hidden="1" customHeight="1">
      <c r="B56" s="5" t="s">
        <v>30</v>
      </c>
      <c r="C56" s="4" t="s">
        <v>75</v>
      </c>
      <c r="D56" s="8">
        <v>47</v>
      </c>
      <c r="E56" s="8">
        <v>57</v>
      </c>
      <c r="F56" s="9">
        <f>ExpendituresTable[[#This Row],[予測]]-ExpendituresTable[[#This Row],[実績]]</f>
        <v>-10</v>
      </c>
    </row>
    <row r="57" spans="2:6" ht="30" hidden="1" customHeight="1">
      <c r="B57" s="5" t="s">
        <v>30</v>
      </c>
      <c r="C57" s="4" t="s">
        <v>76</v>
      </c>
      <c r="D57" s="8">
        <v>28</v>
      </c>
      <c r="E57" s="8">
        <v>1</v>
      </c>
      <c r="F57" s="9">
        <f>ExpendituresTable[[#This Row],[予測]]-ExpendituresTable[[#This Row],[実績]]</f>
        <v>27</v>
      </c>
    </row>
    <row r="58" spans="2:6" ht="30" hidden="1" customHeight="1">
      <c r="B58" s="5" t="s">
        <v>30</v>
      </c>
      <c r="C58" s="4" t="s">
        <v>47</v>
      </c>
      <c r="D58" s="8">
        <v>13</v>
      </c>
      <c r="E58" s="8">
        <v>42</v>
      </c>
      <c r="F58" s="9">
        <f>ExpendituresTable[[#This Row],[予測]]-ExpendituresTable[[#This Row],[実績]]</f>
        <v>-29</v>
      </c>
    </row>
    <row r="59" spans="2:6" ht="30" hidden="1" customHeight="1">
      <c r="B59" s="5" t="s">
        <v>31</v>
      </c>
      <c r="C59" s="4" t="s">
        <v>77</v>
      </c>
      <c r="D59" s="8">
        <v>65</v>
      </c>
      <c r="E59" s="8">
        <v>6</v>
      </c>
      <c r="F59" s="9">
        <f>ExpendituresTable[[#This Row],[予測]]-ExpendituresTable[[#This Row],[実績]]</f>
        <v>59</v>
      </c>
    </row>
    <row r="60" spans="2:6" ht="30" hidden="1" customHeight="1">
      <c r="B60" s="5" t="s">
        <v>31</v>
      </c>
      <c r="C60" s="4" t="s">
        <v>78</v>
      </c>
      <c r="D60" s="8">
        <v>100</v>
      </c>
      <c r="E60" s="8">
        <v>36</v>
      </c>
      <c r="F60" s="9">
        <f>ExpendituresTable[[#This Row],[予測]]-ExpendituresTable[[#This Row],[実績]]</f>
        <v>64</v>
      </c>
    </row>
    <row r="61" spans="2:6" ht="30" hidden="1" customHeight="1">
      <c r="B61" s="5" t="s">
        <v>31</v>
      </c>
      <c r="C61" s="4" t="s">
        <v>79</v>
      </c>
      <c r="D61" s="8">
        <v>29</v>
      </c>
      <c r="E61" s="8">
        <v>69</v>
      </c>
      <c r="F61" s="9">
        <f>ExpendituresTable[[#This Row],[予測]]-ExpendituresTable[[#This Row],[実績]]</f>
        <v>-40</v>
      </c>
    </row>
    <row r="62" spans="2:6" ht="30" hidden="1" customHeight="1">
      <c r="B62" s="5" t="s">
        <v>31</v>
      </c>
      <c r="C62" s="4" t="s">
        <v>79</v>
      </c>
      <c r="D62" s="8">
        <v>64</v>
      </c>
      <c r="E62" s="8">
        <v>3</v>
      </c>
      <c r="F62" s="9">
        <f>ExpendituresTable[[#This Row],[予測]]-ExpendituresTable[[#This Row],[実績]]</f>
        <v>61</v>
      </c>
    </row>
    <row r="63" spans="2:6" ht="30" hidden="1" customHeight="1">
      <c r="B63" s="5" t="s">
        <v>31</v>
      </c>
      <c r="C63" s="4" t="s">
        <v>79</v>
      </c>
      <c r="D63" s="8">
        <v>34</v>
      </c>
      <c r="E63" s="8">
        <v>35</v>
      </c>
      <c r="F63" s="9">
        <f>ExpendituresTable[[#This Row],[予測]]-ExpendituresTable[[#This Row],[実績]]</f>
        <v>-1</v>
      </c>
    </row>
    <row r="64" spans="2:6" ht="30" hidden="1" customHeight="1">
      <c r="B64" s="5" t="s">
        <v>31</v>
      </c>
      <c r="C64" s="4" t="s">
        <v>47</v>
      </c>
      <c r="D64" s="8">
        <v>38</v>
      </c>
      <c r="E64" s="8">
        <v>52</v>
      </c>
      <c r="F64" s="9">
        <f>ExpendituresTable[[#This Row],[予測]]-ExpendituresTable[[#This Row],[実績]]</f>
        <v>-14</v>
      </c>
    </row>
    <row r="65" spans="2:6" ht="30" hidden="1" customHeight="1">
      <c r="B65" s="5" t="s">
        <v>32</v>
      </c>
      <c r="C65" s="4" t="s">
        <v>80</v>
      </c>
      <c r="D65" s="8">
        <v>84</v>
      </c>
      <c r="E65" s="8">
        <v>36</v>
      </c>
      <c r="F65" s="9">
        <f>ExpendituresTable[[#This Row],[予測]]-ExpendituresTable[[#This Row],[実績]]</f>
        <v>48</v>
      </c>
    </row>
    <row r="66" spans="2:6" ht="30" hidden="1" customHeight="1">
      <c r="B66" s="5" t="s">
        <v>32</v>
      </c>
      <c r="C66" s="4" t="s">
        <v>81</v>
      </c>
      <c r="D66" s="8">
        <v>2</v>
      </c>
      <c r="E66" s="8">
        <v>83</v>
      </c>
      <c r="F66" s="9">
        <f>ExpendituresTable[[#This Row],[予測]]-ExpendituresTable[[#This Row],[実績]]</f>
        <v>-81</v>
      </c>
    </row>
    <row r="67" spans="2:6" ht="30" hidden="1" customHeight="1">
      <c r="B67" s="5" t="s">
        <v>32</v>
      </c>
      <c r="C67" s="4" t="s">
        <v>82</v>
      </c>
      <c r="D67" s="8">
        <v>40</v>
      </c>
      <c r="E67" s="8">
        <v>20</v>
      </c>
      <c r="F67" s="9">
        <f>ExpendituresTable[[#This Row],[予測]]-ExpendituresTable[[#This Row],[実績]]</f>
        <v>20</v>
      </c>
    </row>
    <row r="68" spans="2:6" ht="30" hidden="1" customHeight="1">
      <c r="B68" s="5" t="s">
        <v>32</v>
      </c>
      <c r="C68" s="4" t="s">
        <v>47</v>
      </c>
      <c r="D68" s="8">
        <v>35</v>
      </c>
      <c r="E68" s="8">
        <v>72</v>
      </c>
      <c r="F68" s="9">
        <f>ExpendituresTable[[#This Row],[予測]]-ExpendituresTable[[#This Row],[実績]]</f>
        <v>-37</v>
      </c>
    </row>
    <row r="69" spans="2:6" ht="30" hidden="1" customHeight="1">
      <c r="B69" s="5" t="s">
        <v>33</v>
      </c>
      <c r="C69" s="4" t="s">
        <v>83</v>
      </c>
      <c r="D69" s="8">
        <v>34</v>
      </c>
      <c r="E69" s="8">
        <v>20</v>
      </c>
      <c r="F69" s="9">
        <f>ExpendituresTable[[#This Row],[予測]]-ExpendituresTable[[#This Row],[実績]]</f>
        <v>14</v>
      </c>
    </row>
    <row r="70" spans="2:6" ht="30" hidden="1" customHeight="1">
      <c r="B70" s="5" t="s">
        <v>33</v>
      </c>
      <c r="C70" s="4" t="s">
        <v>84</v>
      </c>
      <c r="D70" s="8">
        <v>68</v>
      </c>
      <c r="E70" s="8">
        <v>98</v>
      </c>
      <c r="F70" s="9">
        <f>ExpendituresTable[[#This Row],[予測]]-ExpendituresTable[[#This Row],[実績]]</f>
        <v>-30</v>
      </c>
    </row>
    <row r="71" spans="2:6" ht="30" hidden="1" customHeight="1">
      <c r="B71" s="5" t="s">
        <v>33</v>
      </c>
      <c r="C71" s="4" t="s">
        <v>85</v>
      </c>
      <c r="D71" s="8">
        <v>89</v>
      </c>
      <c r="E71" s="8">
        <v>68</v>
      </c>
      <c r="F71" s="9">
        <f>ExpendituresTable[[#This Row],[予測]]-ExpendituresTable[[#This Row],[実績]]</f>
        <v>21</v>
      </c>
    </row>
    <row r="72" spans="2:6" ht="30" hidden="1" customHeight="1">
      <c r="B72" s="5" t="s">
        <v>33</v>
      </c>
      <c r="C72" s="4" t="s">
        <v>47</v>
      </c>
      <c r="D72" s="8">
        <v>82</v>
      </c>
      <c r="E72" s="8">
        <v>26</v>
      </c>
      <c r="F72" s="9">
        <f>ExpendituresTable[[#This Row],[予測]]-ExpendituresTable[[#This Row],[実績]]</f>
        <v>56</v>
      </c>
    </row>
    <row r="73" spans="2:6" ht="30" hidden="1" customHeight="1">
      <c r="B73" s="5" t="s">
        <v>34</v>
      </c>
      <c r="C73" s="4" t="s">
        <v>86</v>
      </c>
      <c r="D73" s="8">
        <v>41</v>
      </c>
      <c r="E73" s="8">
        <v>85</v>
      </c>
      <c r="F73" s="9">
        <f>ExpendituresTable[[#This Row],[予測]]-ExpendituresTable[[#This Row],[実績]]</f>
        <v>-44</v>
      </c>
    </row>
    <row r="74" spans="2:6" ht="30" hidden="1" customHeight="1">
      <c r="B74" s="5" t="s">
        <v>34</v>
      </c>
      <c r="C74" s="4" t="s">
        <v>87</v>
      </c>
      <c r="D74" s="8">
        <v>0</v>
      </c>
      <c r="E74" s="8">
        <v>69</v>
      </c>
      <c r="F74" s="9">
        <f>ExpendituresTable[[#This Row],[予測]]-ExpendituresTable[[#This Row],[実績]]</f>
        <v>-69</v>
      </c>
    </row>
    <row r="75" spans="2:6" ht="30" hidden="1" customHeight="1">
      <c r="B75" s="5" t="s">
        <v>34</v>
      </c>
      <c r="C75" s="4" t="s">
        <v>88</v>
      </c>
      <c r="D75" s="8">
        <v>2</v>
      </c>
      <c r="E75" s="8">
        <v>57</v>
      </c>
      <c r="F75" s="9">
        <f>ExpendituresTable[[#This Row],[予測]]-ExpendituresTable[[#This Row],[実績]]</f>
        <v>-55</v>
      </c>
    </row>
    <row r="76" spans="2:6" ht="30" hidden="1" customHeight="1">
      <c r="B76" s="5" t="s">
        <v>35</v>
      </c>
      <c r="C76" s="4" t="s">
        <v>89</v>
      </c>
      <c r="D76" s="8">
        <v>7</v>
      </c>
      <c r="E76" s="8">
        <v>98</v>
      </c>
      <c r="F76" s="9">
        <f>ExpendituresTable[[#This Row],[予測]]-ExpendituresTable[[#This Row],[実績]]</f>
        <v>-91</v>
      </c>
    </row>
    <row r="77" spans="2:6" ht="30" hidden="1" customHeight="1">
      <c r="B77" s="5" t="s">
        <v>35</v>
      </c>
      <c r="C77" s="4" t="s">
        <v>90</v>
      </c>
      <c r="D77" s="8">
        <v>39</v>
      </c>
      <c r="E77" s="8">
        <v>85</v>
      </c>
      <c r="F77" s="9">
        <f>ExpendituresTable[[#This Row],[予測]]-ExpendituresTable[[#This Row],[実績]]</f>
        <v>-46</v>
      </c>
    </row>
    <row r="78" spans="2:6" ht="30" hidden="1" customHeight="1">
      <c r="B78" s="5" t="s">
        <v>35</v>
      </c>
      <c r="C78" s="4" t="s">
        <v>91</v>
      </c>
      <c r="D78" s="8">
        <v>78</v>
      </c>
      <c r="E78" s="8">
        <v>84</v>
      </c>
      <c r="F78" s="9">
        <f>ExpendituresTable[[#This Row],[予測]]-ExpendituresTable[[#This Row],[実績]]</f>
        <v>-6</v>
      </c>
    </row>
    <row r="79" spans="2:6" ht="30" hidden="1" customHeight="1">
      <c r="B79" s="5" t="s">
        <v>35</v>
      </c>
      <c r="C79" s="4" t="s">
        <v>47</v>
      </c>
      <c r="D79" s="8">
        <v>93</v>
      </c>
      <c r="E79" s="8">
        <v>71</v>
      </c>
      <c r="F79" s="9">
        <f>ExpendituresTable[[#This Row],[予測]]-ExpendituresTable[[#This Row],[実績]]</f>
        <v>22</v>
      </c>
    </row>
    <row r="80" spans="2:6" ht="30" customHeight="1">
      <c r="B80" s="5" t="s">
        <v>7</v>
      </c>
      <c r="C80" s="4"/>
      <c r="D80" s="8"/>
      <c r="E80" s="8"/>
      <c r="F80" s="9">
        <f>SUBTOTAL(109,ExpendituresTable[差額])</f>
        <v>-75</v>
      </c>
    </row>
  </sheetData>
  <mergeCells count="3">
    <mergeCell ref="B3:F3"/>
    <mergeCell ref="B1:F1"/>
    <mergeCell ref="B2:F2"/>
  </mergeCells>
  <phoneticPr fontId="18"/>
  <dataValidations count="9">
    <dataValidation allowBlank="1" showInputMessage="1" showErrorMessage="1" prompt="このワークシートの支出テーブルに支出の詳細を入力します。セル B3 のスライサーを使用して、カテゴリ別に支出をフィルター処理します" sqref="A1" xr:uid="{00000000-0002-0000-0300-000000000000}"/>
    <dataValidation allowBlank="1" showInputMessage="1" showErrorMessage="1" prompt="カテゴリ スライサーは下のセルにあります" sqref="B2" xr:uid="{00000000-0002-0000-0300-000001000000}"/>
    <dataValidation allowBlank="1" showInputMessage="1" showErrorMessage="1" prompt="この見出しの下のこの列に予測額を入力します" sqref="D4" xr:uid="{00000000-0002-0000-0300-000002000000}"/>
    <dataValidation allowBlank="1" showInputMessage="1" showErrorMessage="1" prompt="この見出しの下のこの列に実績額を入力します" sqref="E4" xr:uid="{00000000-0002-0000-0300-000003000000}"/>
    <dataValidation allowBlank="1" showInputMessage="1" showErrorMessage="1" prompt="この見出しの下にあるこの列では、差額が自動計算されます" sqref="F4" xr:uid="{00000000-0002-0000-0300-000004000000}"/>
    <dataValidation allowBlank="1" showInputMessage="1" showErrorMessage="1" prompt="この見出しの下にあるこの列にカテゴリを入力します。見出しのフィルターを使用して、特定のエントリを検索します" sqref="B4" xr:uid="{00000000-0002-0000-0300-000005000000}"/>
    <dataValidation allowBlank="1" showInputMessage="1" showErrorMessage="1" prompt="この見出しの下のこの列に下位カテゴリを入力します" sqref="C4" xr:uid="{00000000-0002-0000-0300-000006000000}"/>
    <dataValidation allowBlank="1" showInputMessage="1" showErrorMessage="1" prompt="このブックのタイトルは、概要ワークシートのセル B1 からのものです" sqref="B1:E1" xr:uid="{00000000-0002-0000-0300-000007000000}"/>
    <dataValidation allowBlank="1" showInputMessage="1" showErrorMessage="1" prompt="このセルには、カテゴリ別に経費テーブルをフィルター処理するスライサーが表示されます。" sqref="B3:F3" xr:uid="{08CAAA3C-196D-47C1-9876-6B67D85591BE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85060DD5-2D68-40AC-832B-F474E651D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D1FF03B7-4E6A-4A63-BF11-E528EE2CA3C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1360C48B-F8F7-4E38-9386-4E4B18052A5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TM04035484</ap:Template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ap:HeadingPairs>
  <ap:TitlesOfParts>
    <vt:vector baseType="lpstr" size="13">
      <vt:lpstr>概要</vt:lpstr>
      <vt:lpstr>合計</vt:lpstr>
      <vt:lpstr>収入</vt:lpstr>
      <vt:lpstr>経費</vt:lpstr>
      <vt:lpstr>ActualBalance</vt:lpstr>
      <vt:lpstr>経費!Print_Titles</vt:lpstr>
      <vt:lpstr>ProjectedBalance</vt:lpstr>
      <vt:lpstr>ProjectedIncome</vt:lpstr>
      <vt:lpstr>Title1</vt:lpstr>
      <vt:lpstr>Title2</vt:lpstr>
      <vt:lpstr>Title3</vt:lpstr>
      <vt:lpstr>Title4</vt:lpstr>
      <vt:lpstr>Workbook_Title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2022-11-23T06:57:32Z</dcterms:created>
  <dcterms:modified xsi:type="dcterms:W3CDTF">2023-01-03T02:09:58Z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