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6"/>
  <workbookPr filterPrivacy="1" codeName="ThisWorkbook"/>
  <xr:revisionPtr revIDLastSave="0" documentId="13_ncr:1_{85C2A9DE-7711-4D5B-912A-E204A7F229C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毎日の予定" sheetId="4" r:id="rId1"/>
    <sheet name="イベント スケジュール" sheetId="3" r:id="rId2"/>
    <sheet name="時間間隔" sheetId="2" r:id="rId3"/>
  </sheets>
  <definedNames>
    <definedName name="BigNum">9.99E+307</definedName>
    <definedName name="BigStr">REPT("z",255)</definedName>
    <definedName name="ColumnTitle2">イベント_スケジュール[[#Headers],[日付]]</definedName>
    <definedName name="ColumnTitle3">時刻_1[[#Headers],[時刻]]</definedName>
    <definedName name="DateVal">IFERROR(毎日の予定!$F$2,"")</definedName>
    <definedName name="DayVal">毎日の予定!$C$17</definedName>
    <definedName name="LookUpDateAndTime">イベント_スケジュール[日付]&amp;イベント_スケジュール[時刻]</definedName>
    <definedName name="MinuteInterval">--LEFT(MinuteText,2)</definedName>
    <definedName name="MinuteText">時間間隔!$C$6</definedName>
    <definedName name="MonthName">毎日の予定!$C$15</definedName>
    <definedName name="MonthNumber">IF(MonthName="",MONTH(TODAY()),MONTH(LEFT(MonthName,2)&amp;"/1"))</definedName>
    <definedName name="ReportDay">IF(DayVal="",DAY(TODAY()),毎日の予定!$C$17)</definedName>
    <definedName name="ReportMonth">IF(MonthName="",TEXT(MONTH(TODAY()),mmm),MonthName)</definedName>
    <definedName name="ReportYear">IF(年="",YEAR(TODAY()),年)</definedName>
    <definedName name="ScheduleHighlight">毎日の予定!$B$26</definedName>
    <definedName name="TimesList">時刻_1[時刻]</definedName>
    <definedName name="Title1">毎日の予定!$E$2</definedName>
    <definedName name="開始時刻">時間間隔!$C$4</definedName>
    <definedName name="終了時刻">時間間隔!$C$8</definedName>
    <definedName name="増分">TIME(0,MinuteInterval,0)</definedName>
    <definedName name="年">毎日の予定!$C$13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4" l="1"/>
  <c r="H6" i="4" s="1"/>
  <c r="B6" i="3" l="1"/>
  <c r="B2" i="4"/>
  <c r="B7" i="4"/>
  <c r="H31" i="4"/>
  <c r="H26" i="4"/>
  <c r="H21" i="4"/>
  <c r="H15" i="4"/>
  <c r="H9" i="4"/>
  <c r="H3" i="4"/>
  <c r="E15" i="3"/>
  <c r="E14" i="3" l="1"/>
  <c r="E13" i="3" l="1"/>
  <c r="E12" i="3" l="1"/>
  <c r="E11" i="3" l="1"/>
  <c r="E10" i="3" l="1"/>
  <c r="E9" i="3" l="1"/>
  <c r="E8" i="3" l="1"/>
  <c r="E7" i="3" l="1"/>
  <c r="E6" i="3" l="1"/>
  <c r="E5" i="3" l="1"/>
  <c r="E4" i="3" l="1"/>
  <c r="E3" i="3" l="1"/>
  <c r="H3" i="3" l="1"/>
  <c r="H15" i="3"/>
  <c r="H14" i="3"/>
  <c r="H13" i="3"/>
  <c r="H12" i="3"/>
  <c r="H11" i="3"/>
  <c r="H10" i="3"/>
  <c r="H9" i="3"/>
  <c r="H8" i="3"/>
  <c r="H7" i="3"/>
  <c r="H6" i="3"/>
  <c r="H5" i="3"/>
  <c r="H4" i="3"/>
  <c r="I4" i="4"/>
  <c r="I5" i="4"/>
  <c r="I6" i="4"/>
  <c r="I7" i="4"/>
  <c r="I8" i="4"/>
  <c r="B8" i="3"/>
  <c r="H34" i="4"/>
  <c r="J35" i="4" l="1"/>
  <c r="I33" i="4"/>
  <c r="I34" i="4"/>
  <c r="I35" i="4"/>
  <c r="J33" i="4"/>
  <c r="J34" i="4"/>
  <c r="J32" i="4"/>
  <c r="I32" i="4"/>
  <c r="H32" i="4"/>
  <c r="H29" i="4"/>
  <c r="J27" i="4" l="1"/>
  <c r="J28" i="4"/>
  <c r="J29" i="4"/>
  <c r="J30" i="4"/>
  <c r="I27" i="4"/>
  <c r="I28" i="4"/>
  <c r="I29" i="4"/>
  <c r="I30" i="4"/>
  <c r="H27" i="4"/>
  <c r="H24" i="4"/>
  <c r="J22" i="4" l="1"/>
  <c r="J23" i="4"/>
  <c r="J24" i="4"/>
  <c r="J25" i="4"/>
  <c r="I22" i="4"/>
  <c r="I23" i="4"/>
  <c r="I24" i="4"/>
  <c r="I25" i="4"/>
  <c r="H22" i="4"/>
  <c r="H18" i="4"/>
  <c r="J16" i="4" l="1"/>
  <c r="J17" i="4"/>
  <c r="J18" i="4"/>
  <c r="J19" i="4"/>
  <c r="J20" i="4"/>
  <c r="I16" i="4"/>
  <c r="I17" i="4"/>
  <c r="I18" i="4"/>
  <c r="I19" i="4"/>
  <c r="I20" i="4"/>
  <c r="H16" i="4"/>
  <c r="H12" i="4"/>
  <c r="J11" i="4" l="1"/>
  <c r="J12" i="4"/>
  <c r="J13" i="4"/>
  <c r="J14" i="4"/>
  <c r="H10" i="4"/>
  <c r="I3" i="4"/>
  <c r="H4" i="4" l="1"/>
  <c r="E3" i="2"/>
  <c r="E4" i="2" l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/>
  <c r="E18" i="4"/>
  <c r="E7" i="4"/>
  <c r="E11" i="4"/>
  <c r="E15" i="4"/>
  <c r="E8" i="4"/>
  <c r="E12" i="4"/>
  <c r="E16" i="4"/>
  <c r="E5" i="4"/>
  <c r="E9" i="4"/>
  <c r="E13" i="4"/>
  <c r="E17" i="4"/>
  <c r="E6" i="4"/>
  <c r="E10" i="4"/>
  <c r="E14" i="4"/>
  <c r="E19" i="2" l="1"/>
  <c r="E19" i="4"/>
  <c r="E20" i="2" l="1"/>
  <c r="E20" i="4"/>
  <c r="E21" i="2" l="1"/>
  <c r="E21" i="4"/>
  <c r="E22" i="2" l="1"/>
  <c r="E22" i="4"/>
  <c r="E23" i="2" l="1"/>
  <c r="E23" i="4"/>
  <c r="E24" i="2" l="1"/>
  <c r="E24" i="4"/>
  <c r="E25" i="2" l="1"/>
  <c r="E25" i="4"/>
  <c r="E26" i="2" l="1"/>
  <c r="E26" i="4"/>
  <c r="E27" i="4" l="1"/>
  <c r="E27" i="2"/>
  <c r="E28" i="2" l="1"/>
  <c r="E28" i="4"/>
  <c r="E29" i="2" l="1"/>
  <c r="E29" i="4"/>
  <c r="E30" i="2" l="1"/>
  <c r="E30" i="4"/>
  <c r="E31" i="2" l="1"/>
  <c r="E31" i="4"/>
  <c r="E4" i="4"/>
  <c r="F11" i="4" l="1"/>
  <c r="F16" i="4"/>
  <c r="F18" i="4"/>
  <c r="F5" i="4"/>
  <c r="F13" i="4"/>
  <c r="F10" i="4"/>
  <c r="F17" i="4"/>
  <c r="F15" i="4"/>
  <c r="F7" i="4"/>
  <c r="F6" i="4"/>
  <c r="F12" i="4"/>
  <c r="F9" i="4"/>
  <c r="F14" i="4"/>
  <c r="F8" i="4"/>
  <c r="F19" i="4"/>
  <c r="F20" i="4"/>
  <c r="F21" i="4"/>
  <c r="F22" i="4"/>
  <c r="F23" i="4"/>
  <c r="F24" i="4"/>
  <c r="F25" i="4"/>
  <c r="F26" i="4"/>
  <c r="F27" i="4"/>
  <c r="F28" i="4"/>
  <c r="F29" i="4"/>
  <c r="F4" i="4"/>
  <c r="F30" i="4" l="1"/>
  <c r="F31" i="4" l="1"/>
  <c r="E32" i="2"/>
  <c r="E32" i="4"/>
  <c r="F32" i="4" s="1"/>
  <c r="B2" i="3"/>
  <c r="J10" i="4" l="1"/>
  <c r="I10" i="4" l="1"/>
  <c r="I11" i="4"/>
  <c r="I12" i="4"/>
  <c r="I13" i="4"/>
  <c r="I14" i="4"/>
  <c r="J4" i="4"/>
  <c r="J5" i="4"/>
  <c r="J6" i="4"/>
  <c r="J7" i="4"/>
  <c r="J8" i="4"/>
  <c r="E33" i="2"/>
  <c r="E33" i="4"/>
  <c r="F33" i="4" s="1"/>
  <c r="J9" i="4"/>
  <c r="J31" i="4"/>
  <c r="J26" i="4"/>
  <c r="J21" i="4"/>
  <c r="I31" i="4"/>
  <c r="I21" i="4"/>
  <c r="I9" i="4"/>
  <c r="J3" i="4"/>
  <c r="I26" i="4"/>
  <c r="I15" i="4"/>
  <c r="J15" i="4"/>
  <c r="E34" i="2" l="1"/>
  <c r="E34" i="4"/>
  <c r="F34" i="4" s="1"/>
  <c r="E35" i="2" l="1"/>
  <c r="E35" i="4"/>
  <c r="F35" i="4" s="1"/>
  <c r="E36" i="4" l="1"/>
  <c r="F36" i="4" s="1"/>
  <c r="E36" i="2"/>
  <c r="E37" i="2" l="1"/>
  <c r="E37" i="4"/>
  <c r="F37" i="4" s="1"/>
  <c r="E38" i="4" l="1"/>
  <c r="F38" i="4" s="1"/>
  <c r="E38" i="2"/>
  <c r="E39" i="4" l="1"/>
  <c r="F39" i="4" s="1"/>
  <c r="E39" i="2"/>
  <c r="E40" i="4" l="1"/>
  <c r="F40" i="4" s="1"/>
  <c r="E40" i="2"/>
  <c r="E41" i="4" l="1"/>
  <c r="F41" i="4" s="1"/>
  <c r="E41" i="2"/>
  <c r="E42" i="4" l="1"/>
  <c r="F42" i="4" s="1"/>
  <c r="E42" i="2"/>
  <c r="E43" i="4" l="1"/>
  <c r="F43" i="4" s="1"/>
  <c r="E43" i="2"/>
  <c r="E44" i="4" l="1"/>
  <c r="F44" i="4" s="1"/>
  <c r="E44" i="2"/>
  <c r="E45" i="4" l="1"/>
  <c r="F45" i="4" s="1"/>
  <c r="E45" i="2"/>
  <c r="E46" i="4" l="1"/>
  <c r="F46" i="4" s="1"/>
  <c r="E46" i="2"/>
  <c r="E47" i="4" l="1"/>
  <c r="F47" i="4" s="1"/>
  <c r="E47" i="2"/>
  <c r="E48" i="4" l="1"/>
  <c r="F48" i="4" s="1"/>
  <c r="E48" i="2"/>
  <c r="E49" i="4" l="1"/>
  <c r="F49" i="4" s="1"/>
  <c r="E49" i="2"/>
  <c r="E50" i="4" l="1"/>
  <c r="F50" i="4" s="1"/>
  <c r="E50" i="2"/>
  <c r="E51" i="2" l="1"/>
  <c r="E51" i="4"/>
  <c r="F51" i="4" s="1"/>
  <c r="E52" i="4" l="1"/>
  <c r="F52" i="4" s="1"/>
  <c r="E52" i="2"/>
  <c r="E53" i="4" l="1"/>
  <c r="F53" i="4" s="1"/>
  <c r="E53" i="2"/>
  <c r="E54" i="4" l="1"/>
  <c r="F54" i="4" s="1"/>
  <c r="E54" i="2"/>
  <c r="E55" i="4" l="1"/>
  <c r="F55" i="4" s="1"/>
  <c r="E55" i="2"/>
  <c r="E56" i="4" l="1"/>
  <c r="F56" i="4" s="1"/>
  <c r="E56" i="2"/>
  <c r="E57" i="4" l="1"/>
  <c r="F57" i="4" s="1"/>
  <c r="E57" i="2"/>
  <c r="E58" i="4" l="1"/>
  <c r="F58" i="4" s="1"/>
  <c r="E58" i="2"/>
  <c r="E59" i="4" l="1"/>
  <c r="F59" i="4" s="1"/>
  <c r="E59" i="2"/>
  <c r="E60" i="4" l="1"/>
  <c r="F60" i="4" s="1"/>
  <c r="E60" i="2"/>
  <c r="E61" i="2" l="1"/>
  <c r="E61" i="4"/>
  <c r="F61" i="4" s="1"/>
  <c r="E62" i="2" l="1"/>
  <c r="E62" i="4"/>
  <c r="F62" i="4" s="1"/>
  <c r="E63" i="4" l="1"/>
  <c r="F63" i="4" s="1"/>
  <c r="E63" i="2"/>
  <c r="E64" i="4" l="1"/>
  <c r="F64" i="4" s="1"/>
  <c r="E64" i="2"/>
  <c r="E65" i="4" l="1"/>
  <c r="F65" i="4" s="1"/>
  <c r="E65" i="2"/>
  <c r="E66" i="4" l="1"/>
  <c r="F66" i="4" s="1"/>
  <c r="E66" i="2"/>
  <c r="E67" i="4" l="1"/>
  <c r="F67" i="4" s="1"/>
  <c r="E67" i="2"/>
  <c r="E68" i="2" l="1"/>
  <c r="E68" i="4"/>
  <c r="F68" i="4" s="1"/>
  <c r="E69" i="4" l="1"/>
  <c r="F69" i="4" s="1"/>
  <c r="E69" i="2"/>
  <c r="E70" i="4" l="1"/>
  <c r="F70" i="4" s="1"/>
  <c r="E70" i="2"/>
  <c r="E71" i="2" l="1"/>
  <c r="E71" i="4"/>
  <c r="F71" i="4" s="1"/>
  <c r="E72" i="4" l="1"/>
  <c r="F72" i="4" s="1"/>
  <c r="E72" i="2"/>
  <c r="E73" i="4" l="1"/>
  <c r="F73" i="4" s="1"/>
  <c r="E73" i="2"/>
  <c r="E74" i="4" l="1"/>
  <c r="F74" i="4" s="1"/>
  <c r="E74" i="2"/>
  <c r="E75" i="4" l="1"/>
  <c r="F75" i="4" s="1"/>
  <c r="E75" i="2"/>
  <c r="E76" i="4" s="1"/>
  <c r="F76" i="4" s="1"/>
</calcChain>
</file>

<file path=xl/sharedStrings.xml><?xml version="1.0" encoding="utf-8"?>
<sst xmlns="http://schemas.openxmlformats.org/spreadsheetml/2006/main" count="47" uniqueCount="36">
  <si>
    <t>毎日の予定</t>
  </si>
  <si>
    <t>スケジュールの表示</t>
  </si>
  <si>
    <t>年</t>
  </si>
  <si>
    <t>月</t>
  </si>
  <si>
    <t>日</t>
  </si>
  <si>
    <t>スケジュールの編集</t>
  </si>
  <si>
    <t>時間間隔を編集するときに選択します</t>
  </si>
  <si>
    <t>新しいイベントを追加するときに選択します</t>
  </si>
  <si>
    <t>スケジュール内で強調表示:</t>
  </si>
  <si>
    <t>休憩</t>
  </si>
  <si>
    <t>時刻</t>
  </si>
  <si>
    <t>内容</t>
  </si>
  <si>
    <t>週の概要</t>
  </si>
  <si>
    <t>メモ / To Do リスト:</t>
  </si>
  <si>
    <t>ドライ クリーニングを取りに行く</t>
  </si>
  <si>
    <t>ケーブル会社に電話する</t>
  </si>
  <si>
    <t>イベント スケジュール</t>
  </si>
  <si>
    <t>毎日の予定を表示するときに選択します</t>
  </si>
  <si>
    <t>日付</t>
  </si>
  <si>
    <t>起床</t>
  </si>
  <si>
    <t>シャワー</t>
  </si>
  <si>
    <t>出勤</t>
  </si>
  <si>
    <t>業務開始</t>
  </si>
  <si>
    <t>ランチ</t>
  </si>
  <si>
    <t>業務再開</t>
  </si>
  <si>
    <t>会社に電話</t>
  </si>
  <si>
    <t>帰宅</t>
  </si>
  <si>
    <t>サッカーの練習</t>
  </si>
  <si>
    <t>朝食</t>
  </si>
  <si>
    <t>一意の値 (計算)</t>
  </si>
  <si>
    <t>時間間隔</t>
  </si>
  <si>
    <t>時刻テーブルの編集</t>
  </si>
  <si>
    <t>間隔</t>
  </si>
  <si>
    <t>終了時刻</t>
  </si>
  <si>
    <t>15 分</t>
  </si>
  <si>
    <t>開始時刻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</si>
</sst>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800]dddd\,\ mmmm\ dd\,\ yyyy"/>
  </numFmts>
  <fonts count="34" x14ac:knownFonts="1">
    <font>
      <sz val="11"/>
      <color theme="1"/>
      <name val="Meiryo UI"/>
      <family val="3"/>
      <charset val="128"/>
    </font>
    <font>
      <sz val="11"/>
      <color theme="1"/>
      <name val="Calibri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3"/>
      <name val="Meiryo UI"/>
      <family val="3"/>
      <charset val="128"/>
    </font>
    <font>
      <sz val="11"/>
      <color theme="4"/>
      <name val="Meiryo UI"/>
      <family val="3"/>
      <charset val="128"/>
    </font>
    <font>
      <b/>
      <sz val="90"/>
      <color theme="4"/>
      <name val="Meiryo UI"/>
      <family val="3"/>
      <charset val="128"/>
    </font>
    <font>
      <b/>
      <sz val="26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2" tint="0.59996337778862885"/>
      <name val="Meiryo UI"/>
      <family val="3"/>
      <charset val="128"/>
    </font>
    <font>
      <u/>
      <sz val="11"/>
      <color theme="0"/>
      <name val="Meiryo UI"/>
      <family val="3"/>
      <charset val="128"/>
    </font>
    <font>
      <b/>
      <sz val="12"/>
      <color theme="3"/>
      <name val="Meiryo UI"/>
      <family val="3"/>
      <charset val="128"/>
    </font>
    <font>
      <b/>
      <sz val="34"/>
      <color theme="3"/>
      <name val="Meiryo UI"/>
      <family val="3"/>
      <charset val="128"/>
    </font>
    <font>
      <b/>
      <sz val="11"/>
      <color theme="3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rgb="FF9C57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sz val="11"/>
      <color rgb="FFFA7D00"/>
      <name val="Meiryo UI"/>
      <family val="3"/>
      <charset val="128"/>
    </font>
    <font>
      <b/>
      <sz val="11"/>
      <color rgb="FFFA7D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3F3F3F"/>
      <name val="Meiryo UI"/>
      <family val="3"/>
      <charset val="128"/>
    </font>
    <font>
      <sz val="11"/>
      <color rgb="FF7F7F7F"/>
      <name val="Meiryo UI"/>
      <family val="3"/>
      <charset val="128"/>
    </font>
    <font>
      <sz val="11"/>
      <color rgb="FF3F3F76"/>
      <name val="Meiryo UI"/>
      <family val="3"/>
      <charset val="128"/>
    </font>
    <font>
      <u/>
      <sz val="11"/>
      <color theme="11"/>
      <name val="Meiryo UI"/>
      <family val="3"/>
      <charset val="128"/>
    </font>
    <font>
      <b/>
      <sz val="18"/>
      <color theme="3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9"/>
      <name val="Meiryo UI"/>
      <family val="3"/>
      <charset val="128"/>
    </font>
    <font>
      <sz val="11"/>
      <color theme="4" tint="-0.249977111117893"/>
      <name val="Meiryo UI"/>
      <family val="3"/>
      <charset val="128"/>
    </font>
    <font>
      <b/>
      <sz val="22"/>
      <color theme="4" tint="-0.249977111117893"/>
      <name val="Meiryo UI"/>
      <family val="3"/>
      <charset val="128"/>
    </font>
    <font>
      <b/>
      <sz val="22"/>
      <color theme="4"/>
      <name val="Meiryo UI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gray125">
        <fgColor theme="2" tint="0.59996337778862885"/>
        <bgColor auto="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0" applyNumberFormat="0" applyAlignment="0" applyProtection="0"/>
    <xf numFmtId="0" fontId="7" fillId="7" borderId="0" applyNumberFormat="0" applyBorder="0" applyAlignment="0" applyProtection="0"/>
    <xf numFmtId="179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6" fontId="9" fillId="0" borderId="0" applyFill="0" applyBorder="0" applyAlignment="0" applyProtection="0"/>
    <xf numFmtId="9" fontId="9" fillId="0" borderId="0" applyFill="0" applyBorder="0" applyAlignment="0" applyProtection="0"/>
    <xf numFmtId="180" fontId="9" fillId="0" borderId="0" applyFill="0">
      <alignment horizontal="left" indent="1"/>
    </xf>
    <xf numFmtId="0" fontId="15" fillId="0" borderId="0">
      <alignment horizontal="center" vertical="top"/>
    </xf>
    <xf numFmtId="0" fontId="5" fillId="0" borderId="0">
      <alignment horizontal="center" vertical="center"/>
    </xf>
    <xf numFmtId="14" fontId="9" fillId="0" borderId="0">
      <alignment horizontal="left" vertical="center" indent="1"/>
    </xf>
    <xf numFmtId="0" fontId="9" fillId="0" borderId="0">
      <alignment horizontal="left" vertical="center" indent="1"/>
    </xf>
    <xf numFmtId="0" fontId="14" fillId="2" borderId="0">
      <alignment vertical="center"/>
    </xf>
    <xf numFmtId="0" fontId="3" fillId="5" borderId="1" applyNumberFormat="0">
      <alignment horizontal="left" vertical="center"/>
    </xf>
    <xf numFmtId="0" fontId="11" fillId="0" borderId="0">
      <alignment horizontal="left" indent="3"/>
    </xf>
    <xf numFmtId="0" fontId="11" fillId="6" borderId="10">
      <alignment horizontal="left" vertical="center" indent="1"/>
    </xf>
    <xf numFmtId="0" fontId="4" fillId="4" borderId="11">
      <alignment horizontal="center" vertical="center" wrapText="1"/>
      <protection locked="0"/>
    </xf>
    <xf numFmtId="0" fontId="3" fillId="4" borderId="12" applyNumberFormat="0" applyAlignment="0">
      <alignment horizontal="right" vertical="center" wrapText="1"/>
      <protection locked="0"/>
    </xf>
    <xf numFmtId="0" fontId="7" fillId="2" borderId="7">
      <alignment horizontal="center" vertical="center"/>
    </xf>
    <xf numFmtId="0" fontId="6" fillId="2" borderId="0">
      <alignment horizontal="center" vertical="center"/>
    </xf>
    <xf numFmtId="0" fontId="5" fillId="2" borderId="0">
      <alignment horizontal="center" vertical="center"/>
    </xf>
    <xf numFmtId="0" fontId="8" fillId="0" borderId="0">
      <alignment horizontal="left" vertical="center" wrapText="1" indent="5"/>
    </xf>
    <xf numFmtId="0" fontId="10" fillId="4" borderId="13" applyNumberFormat="0" applyFill="0" applyAlignment="0">
      <alignment horizontal="center" vertical="center" wrapText="1"/>
      <protection locked="0"/>
    </xf>
    <xf numFmtId="0" fontId="16" fillId="3" borderId="2">
      <alignment horizontal="left" indent="1"/>
    </xf>
    <xf numFmtId="14" fontId="12" fillId="3" borderId="3">
      <alignment vertical="center"/>
    </xf>
    <xf numFmtId="0" fontId="3" fillId="5" borderId="4">
      <alignment horizontal="left" vertical="center"/>
    </xf>
    <xf numFmtId="0" fontId="3" fillId="5" borderId="14">
      <alignment horizontal="left" vertical="center"/>
    </xf>
    <xf numFmtId="0" fontId="3" fillId="5" borderId="6">
      <alignment horizontal="left" vertical="center"/>
    </xf>
    <xf numFmtId="0" fontId="4" fillId="0" borderId="15">
      <alignment horizontal="center" vertical="center" wrapText="1"/>
    </xf>
    <xf numFmtId="0" fontId="4" fillId="0" borderId="15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7" fillId="14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180" fontId="9" fillId="0" borderId="0" xfId="10">
      <alignment horizontal="left" indent="1"/>
    </xf>
    <xf numFmtId="0" fontId="11" fillId="0" borderId="0" xfId="17">
      <alignment horizontal="left" indent="3"/>
    </xf>
    <xf numFmtId="180" fontId="9" fillId="0" borderId="0" xfId="10" applyFill="1">
      <alignment horizontal="left" indent="1"/>
    </xf>
    <xf numFmtId="0" fontId="13" fillId="0" borderId="0" xfId="33">
      <alignment vertical="center"/>
    </xf>
    <xf numFmtId="180" fontId="1" fillId="5" borderId="1" xfId="16" applyNumberFormat="1" applyFont="1">
      <alignment horizontal="left" vertical="center"/>
    </xf>
    <xf numFmtId="0" fontId="14" fillId="2" borderId="0" xfId="15">
      <alignment vertical="center"/>
    </xf>
    <xf numFmtId="0" fontId="29" fillId="7" borderId="0" xfId="3" applyAlignment="1" applyProtection="1">
      <alignment horizontal="left" vertical="center" indent="10"/>
      <protection locked="0"/>
    </xf>
    <xf numFmtId="0" fontId="29" fillId="7" borderId="0" xfId="3" applyAlignment="1" applyProtection="1">
      <alignment horizontal="left" vertical="center" indent="6"/>
      <protection locked="0"/>
    </xf>
    <xf numFmtId="0" fontId="30" fillId="8" borderId="0" xfId="0" applyFont="1" applyFill="1" applyAlignment="1" applyProtection="1">
      <alignment horizontal="left"/>
      <protection locked="0"/>
    </xf>
    <xf numFmtId="0" fontId="30" fillId="8" borderId="0" xfId="0" applyFont="1" applyFill="1" applyProtection="1">
      <alignment vertical="center"/>
      <protection locked="0"/>
    </xf>
    <xf numFmtId="0" fontId="16" fillId="3" borderId="2" xfId="26">
      <alignment horizontal="left" indent="1"/>
    </xf>
    <xf numFmtId="0" fontId="3" fillId="5" borderId="14" xfId="29">
      <alignment horizontal="left" vertical="center"/>
    </xf>
    <xf numFmtId="180" fontId="0" fillId="0" borderId="0" xfId="10" applyFont="1">
      <alignment horizontal="left" indent="1"/>
    </xf>
    <xf numFmtId="0" fontId="3" fillId="5" borderId="4" xfId="28">
      <alignment horizontal="left" vertical="center"/>
    </xf>
    <xf numFmtId="0" fontId="4" fillId="4" borderId="11" xfId="19">
      <alignment horizontal="center" vertical="center" wrapText="1"/>
      <protection locked="0"/>
    </xf>
    <xf numFmtId="0" fontId="4" fillId="0" borderId="15" xfId="32">
      <alignment vertical="center"/>
    </xf>
    <xf numFmtId="14" fontId="12" fillId="3" borderId="3" xfId="0" applyNumberFormat="1" applyFon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0" fontId="3" fillId="5" borderId="6" xfId="30">
      <alignment horizontal="left" vertical="center"/>
    </xf>
    <xf numFmtId="0" fontId="3" fillId="5" borderId="1" xfId="16">
      <alignment horizontal="left" vertical="center"/>
    </xf>
    <xf numFmtId="0" fontId="0" fillId="0" borderId="0" xfId="0" applyAlignment="1">
      <alignment horizontal="left" vertical="center" indent="2"/>
    </xf>
    <xf numFmtId="0" fontId="28" fillId="0" borderId="0" xfId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13" applyFont="1">
      <alignment horizontal="left" vertical="center" indent="1"/>
    </xf>
    <xf numFmtId="0" fontId="0" fillId="0" borderId="0" xfId="14" applyFont="1">
      <alignment horizontal="left" vertical="center" indent="1"/>
    </xf>
    <xf numFmtId="0" fontId="8" fillId="0" borderId="0" xfId="24" applyAlignment="1">
      <alignment horizontal="left" vertical="center" wrapText="1" indent="3"/>
    </xf>
    <xf numFmtId="0" fontId="8" fillId="0" borderId="0" xfId="24" applyAlignment="1">
      <alignment horizontal="left" vertical="center" wrapText="1" indent="4"/>
    </xf>
    <xf numFmtId="0" fontId="14" fillId="2" borderId="0" xfId="15" applyAlignment="1">
      <alignment vertical="center" wrapText="1"/>
    </xf>
    <xf numFmtId="181" fontId="29" fillId="7" borderId="0" xfId="3" applyNumberFormat="1" applyAlignment="1" applyProtection="1">
      <alignment horizontal="left" vertical="center"/>
    </xf>
    <xf numFmtId="180" fontId="10" fillId="5" borderId="13" xfId="25" applyNumberFormat="1" applyFill="1" applyAlignment="1">
      <alignment horizontal="left" indent="1"/>
      <protection locked="0"/>
    </xf>
    <xf numFmtId="180" fontId="0" fillId="5" borderId="0" xfId="10" applyFont="1" applyFill="1">
      <alignment horizontal="left" indent="1"/>
    </xf>
    <xf numFmtId="180" fontId="3" fillId="4" borderId="12" xfId="20" applyNumberFormat="1" applyAlignment="1">
      <alignment horizontal="left" indent="1"/>
      <protection locked="0"/>
    </xf>
    <xf numFmtId="180" fontId="9" fillId="5" borderId="0" xfId="10" applyFill="1">
      <alignment horizontal="left" indent="1"/>
    </xf>
    <xf numFmtId="0" fontId="4" fillId="0" borderId="15" xfId="31">
      <alignment horizontal="center" vertical="center" wrapText="1"/>
    </xf>
    <xf numFmtId="0" fontId="7" fillId="7" borderId="8" xfId="4" applyBorder="1" applyAlignment="1">
      <alignment horizontal="left" vertical="center" indent="1"/>
    </xf>
    <xf numFmtId="0" fontId="7" fillId="7" borderId="9" xfId="4" applyBorder="1" applyAlignment="1">
      <alignment horizontal="left" vertical="center" indent="1"/>
    </xf>
    <xf numFmtId="0" fontId="28" fillId="0" borderId="0" xfId="1" applyAlignment="1">
      <alignment vertical="center"/>
    </xf>
    <xf numFmtId="0" fontId="15" fillId="0" borderId="0" xfId="11">
      <alignment horizontal="center" vertical="top"/>
    </xf>
    <xf numFmtId="0" fontId="31" fillId="0" borderId="15" xfId="31" applyFont="1">
      <alignment horizontal="center" vertical="center" wrapText="1"/>
    </xf>
    <xf numFmtId="0" fontId="32" fillId="3" borderId="3" xfId="0" applyFont="1" applyFill="1" applyBorder="1" applyAlignment="1">
      <alignment horizontal="left" vertical="center" indent="1"/>
    </xf>
    <xf numFmtId="0" fontId="33" fillId="3" borderId="3" xfId="0" applyFont="1" applyFill="1" applyBorder="1" applyAlignment="1">
      <alignment horizontal="left" vertical="center" indent="1"/>
    </xf>
    <xf numFmtId="0" fontId="11" fillId="6" borderId="10" xfId="18">
      <alignment horizontal="left" vertical="center" indent="1"/>
    </xf>
    <xf numFmtId="0" fontId="5" fillId="0" borderId="0" xfId="12">
      <alignment horizontal="center" vertical="center"/>
    </xf>
    <xf numFmtId="0" fontId="7" fillId="7" borderId="0" xfId="4" applyAlignment="1" applyProtection="1">
      <alignment horizontal="left" vertical="center" indent="5"/>
      <protection locked="0"/>
    </xf>
    <xf numFmtId="0" fontId="7" fillId="2" borderId="7" xfId="21">
      <alignment horizontal="center" vertical="center"/>
    </xf>
    <xf numFmtId="0" fontId="6" fillId="2" borderId="0" xfId="22">
      <alignment horizontal="center" vertical="center"/>
    </xf>
    <xf numFmtId="0" fontId="5" fillId="2" borderId="0" xfId="23">
      <alignment horizontal="center" vertical="center"/>
    </xf>
    <xf numFmtId="0" fontId="28" fillId="0" borderId="0" xfId="1" applyFill="1" applyAlignment="1">
      <alignment horizontal="left" vertical="center"/>
    </xf>
  </cellXfs>
  <cellStyles count="49">
    <cellStyle name="20% - アクセント 1" xfId="48" builtinId="30" customBuiltin="1"/>
    <cellStyle name="Bottom_Border" xfId="20" xr:uid="{00000000-0005-0000-0000-000001000000}"/>
    <cellStyle name="Bottom_checkbox_border" xfId="32" xr:uid="{00000000-0005-0000-0000-000002000000}"/>
    <cellStyle name="CheckBox" xfId="19" xr:uid="{00000000-0005-0000-0000-000003000000}"/>
    <cellStyle name="Event_Date" xfId="23" xr:uid="{00000000-0005-0000-0000-00000A000000}"/>
    <cellStyle name="Event_Day" xfId="22" xr:uid="{00000000-0005-0000-0000-00000B000000}"/>
    <cellStyle name="Event_Full_Date" xfId="21" xr:uid="{00000000-0005-0000-0000-00000C000000}"/>
    <cellStyle name="Event_Header" xfId="24" xr:uid="{00000000-0005-0000-0000-00000D000000}"/>
    <cellStyle name="Table_Date" xfId="13" xr:uid="{00000000-0005-0000-0000-00001B000000}"/>
    <cellStyle name="Table_Details" xfId="14" xr:uid="{00000000-0005-0000-0000-00001C000000}"/>
    <cellStyle name="Top_border" xfId="25" xr:uid="{00000000-0005-0000-0000-00001F000000}"/>
    <cellStyle name="Week_Bottom_Corner" xfId="30" xr:uid="{00000000-0005-0000-0000-000020000000}"/>
    <cellStyle name="Week_Details" xfId="28" xr:uid="{00000000-0005-0000-0000-000021000000}"/>
    <cellStyle name="Week_Right_Corner" xfId="29" xr:uid="{00000000-0005-0000-0000-000022000000}"/>
    <cellStyle name="インデント" xfId="17" xr:uid="{00000000-0005-0000-0000-000015000000}"/>
    <cellStyle name="スタイル 1" xfId="27" xr:uid="{00000000-0005-0000-0000-00001A000000}"/>
    <cellStyle name="タイトル" xfId="1" builtinId="15" customBuiltin="1"/>
    <cellStyle name="チェック セル" xfId="44" builtinId="23" customBuiltin="1"/>
    <cellStyle name="どちらでもない" xfId="39" builtinId="28" customBuiltin="1"/>
    <cellStyle name="パーセント" xfId="9" builtinId="5" customBuiltin="1"/>
    <cellStyle name="ハイパーリンク" xfId="33" builtinId="8" customBuiltin="1"/>
    <cellStyle name="ハイパーリンク 2" xfId="34" xr:uid="{00000000-0005-0000-0000-000014000000}"/>
    <cellStyle name="フィル" xfId="15" xr:uid="{00000000-0005-0000-0000-00000E000000}"/>
    <cellStyle name="メモ" xfId="31" builtinId="10" customBuiltin="1"/>
    <cellStyle name="リンク セル" xfId="43" builtinId="24" customBuiltin="1"/>
    <cellStyle name="悪い" xfId="38" builtinId="27" customBuiltin="1"/>
    <cellStyle name="強調表示" xfId="18" xr:uid="{00000000-0005-0000-0000-000012000000}"/>
    <cellStyle name="罫線" xfId="16" xr:uid="{00000000-0005-0000-0000-000000000000}"/>
    <cellStyle name="計算" xfId="42" builtinId="22" customBuiltin="1"/>
    <cellStyle name="警告文" xfId="45" builtinId="11" customBuiltin="1"/>
    <cellStyle name="桁区切り" xfId="6" builtinId="6" customBuiltin="1"/>
    <cellStyle name="桁区切り [0.00]" xfId="5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36" builtinId="19" customBuiltin="1"/>
    <cellStyle name="時刻" xfId="10" xr:uid="{00000000-0005-0000-0000-00001D000000}"/>
    <cellStyle name="集計" xfId="47" builtinId="25" customBuiltin="1"/>
    <cellStyle name="出力" xfId="41" builtinId="21" customBuiltin="1"/>
    <cellStyle name="説明文" xfId="46" builtinId="53" customBuiltin="1"/>
    <cellStyle name="通貨" xfId="8" builtinId="7" customBuiltin="1"/>
    <cellStyle name="通貨 [0.00]" xfId="7" builtinId="4" customBuiltin="1"/>
    <cellStyle name="日" xfId="11" xr:uid="{00000000-0005-0000-0000-000009000000}"/>
    <cellStyle name="日付" xfId="12" xr:uid="{00000000-0005-0000-0000-000008000000}"/>
    <cellStyle name="入力" xfId="40" builtinId="20" customBuiltin="1"/>
    <cellStyle name="標準" xfId="0" builtinId="0" customBuiltin="1"/>
    <cellStyle name="表示済みのハイパーリンク" xfId="35" builtinId="9" customBuiltin="1"/>
    <cellStyle name="曜日" xfId="26" xr:uid="{00000000-0005-0000-0000-000023000000}"/>
    <cellStyle name="良い" xfId="37" builtinId="26" customBuiltin="1"/>
  </cellStyles>
  <dxfs count="27">
    <dxf>
      <numFmt numFmtId="182" formatCode="[$-409]h:mm\ AM/PM;@"/>
    </dxf>
    <dxf>
      <alignment horizontal="left" vertical="center" textRotation="0" wrapText="1" indent="4" justifyLastLine="0" shrinkToFit="0" readingOrder="0"/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Meiryo UI"/>
        <family val="3"/>
        <charset val="128"/>
        <scheme val="none"/>
      </font>
    </dxf>
    <dxf>
      <font>
        <color theme="4" tint="-0.24994659260841701"/>
      </font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毎日の予定" pivot="0" count="4" xr9:uid="{00000000-0011-0000-FFFF-FFFF00000000}">
      <tableStyleElement type="wholeTable" dxfId="26"/>
      <tableStyleElement type="headerRow" dxfId="25"/>
      <tableStyleElement type="firstRowStripe" dxfId="24"/>
      <tableStyleElement type="secondRowStripe" dxfId="23"/>
    </tableStyle>
    <tableStyle name="時間間隔" pivot="0" count="4" xr9:uid="{00000000-0011-0000-FFFF-FFFF01000000}">
      <tableStyleElement type="wholeTable" dxfId="22"/>
      <tableStyleElement type="headerRow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hyperlink" Target="#'&#26178;&#38291;&#38291;&#38548;'!A1" TargetMode="External" Id="rId2" /><Relationship Type="http://schemas.openxmlformats.org/officeDocument/2006/relationships/hyperlink" Target="#'&#12452;&#12505;&#12531;&#12488; &#12473;&#12465;&#12472;&#12517;&#12540;&#12523;'!A1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hyperlink" Target="#'&#26178;&#38291;&#38291;&#38548;'!A1" TargetMode="External" Id="rId2" /><Relationship Type="http://schemas.openxmlformats.org/officeDocument/2006/relationships/hyperlink" Target="#'&#27598;&#26085;&#12398;&#20104;&#23450;'!A1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hyperlink" Target="#'&#27598;&#26085;&#12398;&#20104;&#23450;'!A1" TargetMode="External" Id="rId2" /><Relationship Type="http://schemas.openxmlformats.org/officeDocument/2006/relationships/hyperlink" Target="#'&#12452;&#12505;&#12531;&#12488; &#12473;&#12465;&#12472;&#12517;&#12540;&#12523;'!A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1429</xdr:colOff>
      <xdr:row>9</xdr:row>
      <xdr:rowOff>129813</xdr:rowOff>
    </xdr:from>
    <xdr:to>
      <xdr:col>1</xdr:col>
      <xdr:colOff>295513</xdr:colOff>
      <xdr:row>11</xdr:row>
      <xdr:rowOff>17318</xdr:rowOff>
    </xdr:to>
    <xdr:grpSp>
      <xdr:nvGrpSpPr>
        <xdr:cNvPr id="107" name="スケジュールの表示アイコン" descr="カレンダー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 noChangeAspect="1"/>
        </xdr:cNvGrpSpPr>
      </xdr:nvGrpSpPr>
      <xdr:grpSpPr bwMode="auto">
        <a:xfrm>
          <a:off x="182404" y="2320563"/>
          <a:ext cx="294084" cy="268505"/>
          <a:chOff x="61" y="204"/>
          <a:chExt cx="31" cy="120"/>
        </a:xfrm>
      </xdr:grpSpPr>
      <xdr:sp macro="" textlink="">
        <xdr:nvSpPr>
          <xdr:cNvPr id="108" name="四角形​​ 9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長方形 10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フリーフォーム(F) 11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241038</xdr:colOff>
      <xdr:row>22</xdr:row>
      <xdr:rowOff>8404</xdr:rowOff>
    </xdr:from>
    <xdr:to>
      <xdr:col>2</xdr:col>
      <xdr:colOff>241038</xdr:colOff>
      <xdr:row>23</xdr:row>
      <xdr:rowOff>8404</xdr:rowOff>
    </xdr:to>
    <xdr:grpSp>
      <xdr:nvGrpSpPr>
        <xdr:cNvPr id="111" name="イベントの追加" descr="新しいイベントを追加する場合に選択します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pSpPr/>
      </xdr:nvGrpSpPr>
      <xdr:grpSpPr>
        <a:xfrm>
          <a:off x="183888" y="4675654"/>
          <a:ext cx="1676400" cy="190500"/>
          <a:chOff x="298188" y="4809004"/>
          <a:chExt cx="1381125" cy="190500"/>
        </a:xfrm>
      </xdr:grpSpPr>
      <xdr:sp macro="" textlink="">
        <xdr:nvSpPr>
          <xdr:cNvPr id="112" name="角丸四角形 111">
            <a:hlinkClick xmlns:r="http://schemas.openxmlformats.org/officeDocument/2006/relationships" r:id="rId1" tooltip="新しいイベントを追加する場合に選択します"/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ja" sz="900" b="1" baseline="0">
                <a:solidFill>
                  <a:schemeClr val="tx2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イベント</a:t>
            </a:r>
            <a:r>
              <a:rPr>
                <a:latin typeface="Meiryo UI" panose="020B0604030504040204" pitchFamily="50" charset="-128"/>
                <a:ea typeface="Meiryo UI" panose="020B0604030504040204" pitchFamily="50" charset="-128"/>
              </a:rPr>
              <a:t>の</a:t>
            </a:r>
            <a:r>
              <a:rPr lang="ja" sz="900" b="1">
                <a:solidFill>
                  <a:schemeClr val="tx2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追加</a:t>
            </a:r>
            <a:endParaRPr lang="en-US" sz="1000" b="1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grpSp>
        <xdr:nvGrpSpPr>
          <xdr:cNvPr id="113" name="イベントの追加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長方形 15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フリーフォーム(F) 16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179579</xdr:colOff>
      <xdr:row>20</xdr:row>
      <xdr:rowOff>7845</xdr:rowOff>
    </xdr:from>
    <xdr:to>
      <xdr:col>2</xdr:col>
      <xdr:colOff>244937</xdr:colOff>
      <xdr:row>21</xdr:row>
      <xdr:rowOff>7845</xdr:rowOff>
    </xdr:to>
    <xdr:grpSp>
      <xdr:nvGrpSpPr>
        <xdr:cNvPr id="117" name="時間の編集" descr="スケジュールの時間間隔を編集する場合に選択します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179579" y="4294095"/>
          <a:ext cx="1684608" cy="190500"/>
          <a:chOff x="303404" y="4513170"/>
          <a:chExt cx="1379808" cy="190500"/>
        </a:xfrm>
      </xdr:grpSpPr>
      <xdr:sp macro="" textlink="">
        <xdr:nvSpPr>
          <xdr:cNvPr id="118" name="角丸四角形 117">
            <a:hlinkClick xmlns:r="http://schemas.openxmlformats.org/officeDocument/2006/relationships" r:id="rId2" tooltip="時間間隔を編集する場合に選択します"/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ja" sz="900" b="1">
                <a:solidFill>
                  <a:schemeClr val="tx2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時間の編集</a:t>
            </a:r>
            <a:endParaRPr lang="en-US" sz="1000" b="1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grpSp>
        <xdr:nvGrpSpPr>
          <xdr:cNvPr id="119" name="時間の編集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長方形 2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フリーフォーム(F) 21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17</xdr:row>
      <xdr:rowOff>112569</xdr:rowOff>
    </xdr:from>
    <xdr:to>
      <xdr:col>1</xdr:col>
      <xdr:colOff>296115</xdr:colOff>
      <xdr:row>19</xdr:row>
      <xdr:rowOff>14518</xdr:rowOff>
    </xdr:to>
    <xdr:grpSp>
      <xdr:nvGrpSpPr>
        <xdr:cNvPr id="123" name="ツールボックス アイコン" descr="ブリーフケース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 noChangeAspect="1"/>
        </xdr:cNvGrpSpPr>
      </xdr:nvGrpSpPr>
      <xdr:grpSpPr bwMode="auto">
        <a:xfrm>
          <a:off x="181255" y="3827319"/>
          <a:ext cx="295835" cy="282949"/>
          <a:chOff x="32" y="131"/>
          <a:chExt cx="31" cy="402"/>
        </a:xfrm>
      </xdr:grpSpPr>
      <xdr:sp macro="" textlink="">
        <xdr:nvSpPr>
          <xdr:cNvPr id="125" name="四角形​​ 25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長方形 26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フリーフォーム(F) 2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86590</xdr:colOff>
      <xdr:row>1</xdr:row>
      <xdr:rowOff>19915</xdr:rowOff>
    </xdr:from>
    <xdr:to>
      <xdr:col>4</xdr:col>
      <xdr:colOff>404249</xdr:colOff>
      <xdr:row>1</xdr:row>
      <xdr:rowOff>334586</xdr:rowOff>
    </xdr:to>
    <xdr:grpSp>
      <xdr:nvGrpSpPr>
        <xdr:cNvPr id="155" name="時計アイコン" descr="時計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 noChangeAspect="1"/>
        </xdr:cNvGrpSpPr>
      </xdr:nvGrpSpPr>
      <xdr:grpSpPr bwMode="auto">
        <a:xfrm>
          <a:off x="3382240" y="524740"/>
          <a:ext cx="317659" cy="314671"/>
          <a:chOff x="270" y="53"/>
          <a:chExt cx="29" cy="29"/>
        </a:xfrm>
      </xdr:grpSpPr>
      <xdr:sp macro="" textlink="">
        <xdr:nvSpPr>
          <xdr:cNvPr id="157" name="四角形​​ 9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フリーフォーム(F) 10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長方形 11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長方形 12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長方形 13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長方形 14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フリーフォーム(F) 15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フリーフォーム(F) 16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フリーフォーム(F) 17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フリーフォーム(F) 18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フリーフォーム(F) 19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フリーフォーム(F) 20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フリーフォーム(F) 21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フリーフォーム(F) 22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フリーフォーム(F) 23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95034</xdr:colOff>
      <xdr:row>1</xdr:row>
      <xdr:rowOff>29440</xdr:rowOff>
    </xdr:from>
    <xdr:to>
      <xdr:col>7</xdr:col>
      <xdr:colOff>527581</xdr:colOff>
      <xdr:row>1</xdr:row>
      <xdr:rowOff>322203</xdr:rowOff>
    </xdr:to>
    <xdr:grpSp>
      <xdr:nvGrpSpPr>
        <xdr:cNvPr id="172" name="カメラ アイコン" descr="カメラ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 noChangeAspect="1"/>
        </xdr:cNvGrpSpPr>
      </xdr:nvGrpSpPr>
      <xdr:grpSpPr bwMode="auto">
        <a:xfrm>
          <a:off x="7362609" y="534265"/>
          <a:ext cx="432547" cy="292763"/>
          <a:chOff x="306" y="55"/>
          <a:chExt cx="291" cy="27"/>
        </a:xfrm>
      </xdr:grpSpPr>
      <xdr:sp macro="" textlink="">
        <xdr:nvSpPr>
          <xdr:cNvPr id="174" name="四角形 27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長方形 28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フリーフォーム(F) 29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57150</xdr:colOff>
      <xdr:row>1</xdr:row>
      <xdr:rowOff>19915</xdr:rowOff>
    </xdr:from>
    <xdr:to>
      <xdr:col>12</xdr:col>
      <xdr:colOff>216053</xdr:colOff>
      <xdr:row>1</xdr:row>
      <xdr:rowOff>301724</xdr:rowOff>
    </xdr:to>
    <xdr:grpSp>
      <xdr:nvGrpSpPr>
        <xdr:cNvPr id="177" name="メモ アイコン" descr="メモ ボックス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GrpSpPr>
          <a:grpSpLocks noChangeAspect="1"/>
        </xdr:cNvGrpSpPr>
      </xdr:nvGrpSpPr>
      <xdr:grpSpPr bwMode="auto">
        <a:xfrm>
          <a:off x="11944350" y="524740"/>
          <a:ext cx="368453" cy="281809"/>
          <a:chOff x="89" y="56"/>
          <a:chExt cx="781" cy="26"/>
        </a:xfrm>
      </xdr:grpSpPr>
      <xdr:sp macro="" textlink="">
        <xdr:nvSpPr>
          <xdr:cNvPr id="179" name="四角形 33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フリーフォーム(F) 34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フリーフォーム 35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99793</xdr:colOff>
      <xdr:row>10</xdr:row>
      <xdr:rowOff>182654</xdr:rowOff>
    </xdr:from>
    <xdr:to>
      <xdr:col>2</xdr:col>
      <xdr:colOff>704968</xdr:colOff>
      <xdr:row>11</xdr:row>
      <xdr:rowOff>163043</xdr:rowOff>
    </xdr:to>
    <xdr:sp macro="" textlink="">
      <xdr:nvSpPr>
        <xdr:cNvPr id="2" name="ダッシュボードの編集" descr="毎日の予定を表示するナビゲーション ボタン">
          <a:hlinkClick xmlns:r="http://schemas.openxmlformats.org/officeDocument/2006/relationships" r:id="rId1" tooltip="毎日の予定を表示する場合に選択します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0768" y="2611529"/>
          <a:ext cx="1872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ja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毎日の</a:t>
          </a:r>
          <a:r>
            <a:rPr lang="ja" sz="900" b="1">
              <a:solidFill>
                <a:schemeClr val="tx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予定</a:t>
          </a:r>
          <a:r>
            <a:rPr lang="ja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表示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</xdr:col>
      <xdr:colOff>107016</xdr:colOff>
      <xdr:row>9</xdr:row>
      <xdr:rowOff>21292</xdr:rowOff>
    </xdr:from>
    <xdr:to>
      <xdr:col>2</xdr:col>
      <xdr:colOff>712191</xdr:colOff>
      <xdr:row>10</xdr:row>
      <xdr:rowOff>1681</xdr:rowOff>
    </xdr:to>
    <xdr:sp macro="" textlink="">
      <xdr:nvSpPr>
        <xdr:cNvPr id="3" name="時間の編集" descr="スケジュールの時間間隔を編集するナビゲーション ボタン">
          <a:hlinkClick xmlns:r="http://schemas.openxmlformats.org/officeDocument/2006/relationships" r:id="rId2" tooltip="時間間隔を編集する場合に選択します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91" y="2259667"/>
          <a:ext cx="1872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ja" sz="1000" b="1">
              <a:solidFill>
                <a:schemeClr val="tx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時間の編集</a:t>
          </a:r>
        </a:p>
      </xdr:txBody>
    </xdr:sp>
    <xdr:clientData fPrintsWithSheet="0"/>
  </xdr:twoCellAnchor>
  <xdr:twoCellAnchor editAs="oneCell">
    <xdr:from>
      <xdr:col>4</xdr:col>
      <xdr:colOff>104775</xdr:colOff>
      <xdr:row>1</xdr:row>
      <xdr:rowOff>85725</xdr:rowOff>
    </xdr:from>
    <xdr:to>
      <xdr:col>4</xdr:col>
      <xdr:colOff>295275</xdr:colOff>
      <xdr:row>1</xdr:row>
      <xdr:rowOff>266700</xdr:rowOff>
    </xdr:to>
    <xdr:grpSp>
      <xdr:nvGrpSpPr>
        <xdr:cNvPr id="2051" name="日付アイコン" descr="カレンダー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pSpPr>
          <a:grpSpLocks noChangeAspect="1"/>
        </xdr:cNvGrpSpPr>
      </xdr:nvGrpSpPr>
      <xdr:grpSpPr bwMode="auto">
        <a:xfrm>
          <a:off x="2819400" y="590550"/>
          <a:ext cx="190500" cy="180975"/>
          <a:chOff x="223" y="69"/>
          <a:chExt cx="20" cy="19"/>
        </a:xfrm>
      </xdr:grpSpPr>
      <xdr:sp macro="" textlink="">
        <xdr:nvSpPr>
          <xdr:cNvPr id="2052" name="四角形 4">
            <a:extLst>
              <a:ext uri="{FF2B5EF4-FFF2-40B4-BE49-F238E27FC236}">
                <a16:creationId xmlns:a16="http://schemas.microsoft.com/office/drawing/2014/main" id="{00000000-0008-0000-0100-000004080000}"/>
              </a:ext>
            </a:extLst>
          </xdr:cNvPr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フリーフォーム(F) 5">
            <a:extLst>
              <a:ext uri="{FF2B5EF4-FFF2-40B4-BE49-F238E27FC236}">
                <a16:creationId xmlns:a16="http://schemas.microsoft.com/office/drawing/2014/main" id="{00000000-0008-0000-0100-000005080000}"/>
              </a:ext>
            </a:extLst>
          </xdr:cNvPr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123825</xdr:colOff>
      <xdr:row>1</xdr:row>
      <xdr:rowOff>85725</xdr:rowOff>
    </xdr:from>
    <xdr:to>
      <xdr:col>5</xdr:col>
      <xdr:colOff>304800</xdr:colOff>
      <xdr:row>1</xdr:row>
      <xdr:rowOff>266700</xdr:rowOff>
    </xdr:to>
    <xdr:grpSp>
      <xdr:nvGrpSpPr>
        <xdr:cNvPr id="2056" name="時刻アイコン" descr="時計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GrpSpPr>
          <a:grpSpLocks noChangeAspect="1"/>
        </xdr:cNvGrpSpPr>
      </xdr:nvGrpSpPr>
      <xdr:grpSpPr bwMode="auto">
        <a:xfrm>
          <a:off x="4705350" y="590550"/>
          <a:ext cx="180975" cy="180975"/>
          <a:chOff x="390" y="69"/>
          <a:chExt cx="19" cy="19"/>
        </a:xfrm>
      </xdr:grpSpPr>
      <xdr:sp macro="" textlink="">
        <xdr:nvSpPr>
          <xdr:cNvPr id="2057" name="四角形​​ 9">
            <a:extLst>
              <a:ext uri="{FF2B5EF4-FFF2-40B4-BE49-F238E27FC236}">
                <a16:creationId xmlns:a16="http://schemas.microsoft.com/office/drawing/2014/main" id="{00000000-0008-0000-0100-000009080000}"/>
              </a:ext>
            </a:extLst>
          </xdr:cNvPr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フリーフォーム(F) 10">
            <a:extLst>
              <a:ext uri="{FF2B5EF4-FFF2-40B4-BE49-F238E27FC236}">
                <a16:creationId xmlns:a16="http://schemas.microsoft.com/office/drawing/2014/main" id="{00000000-0008-0000-0100-00000A080000}"/>
              </a:ext>
            </a:extLst>
          </xdr:cNvPr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123825</xdr:colOff>
      <xdr:row>1</xdr:row>
      <xdr:rowOff>95250</xdr:rowOff>
    </xdr:from>
    <xdr:to>
      <xdr:col>6</xdr:col>
      <xdr:colOff>323850</xdr:colOff>
      <xdr:row>1</xdr:row>
      <xdr:rowOff>257175</xdr:rowOff>
    </xdr:to>
    <xdr:grpSp>
      <xdr:nvGrpSpPr>
        <xdr:cNvPr id="2061" name="説明アイコン" descr="説明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GrpSpPr>
          <a:grpSpLocks noChangeAspect="1"/>
        </xdr:cNvGrpSpPr>
      </xdr:nvGrpSpPr>
      <xdr:grpSpPr bwMode="auto">
        <a:xfrm>
          <a:off x="6429375" y="600075"/>
          <a:ext cx="200025" cy="161925"/>
          <a:chOff x="530" y="70"/>
          <a:chExt cx="21" cy="17"/>
        </a:xfrm>
      </xdr:grpSpPr>
      <xdr:sp macro="" textlink="">
        <xdr:nvSpPr>
          <xdr:cNvPr id="2062" name="四角形 14">
            <a:extLst>
              <a:ext uri="{FF2B5EF4-FFF2-40B4-BE49-F238E27FC236}">
                <a16:creationId xmlns:a16="http://schemas.microsoft.com/office/drawing/2014/main" id="{00000000-0008-0000-01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フリーフォーム 15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86846</xdr:rowOff>
    </xdr:from>
    <xdr:to>
      <xdr:col>4</xdr:col>
      <xdr:colOff>266700</xdr:colOff>
      <xdr:row>1</xdr:row>
      <xdr:rowOff>257175</xdr:rowOff>
    </xdr:to>
    <xdr:grpSp>
      <xdr:nvGrpSpPr>
        <xdr:cNvPr id="3075" name="時刻アイコン" descr="時計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pSpPr>
          <a:grpSpLocks noChangeAspect="1"/>
        </xdr:cNvGrpSpPr>
      </xdr:nvGrpSpPr>
      <xdr:grpSpPr bwMode="auto">
        <a:xfrm>
          <a:off x="3381375" y="591671"/>
          <a:ext cx="180975" cy="170329"/>
          <a:chOff x="30" y="8"/>
          <a:chExt cx="19" cy="94"/>
        </a:xfrm>
      </xdr:grpSpPr>
      <xdr:sp macro="" textlink="">
        <xdr:nvSpPr>
          <xdr:cNvPr id="3074" name="オートシェイプ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長方形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フリーフォーム(F)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57150</xdr:colOff>
      <xdr:row>1</xdr:row>
      <xdr:rowOff>9525</xdr:rowOff>
    </xdr:from>
    <xdr:to>
      <xdr:col>1</xdr:col>
      <xdr:colOff>374809</xdr:colOff>
      <xdr:row>1</xdr:row>
      <xdr:rowOff>324196</xdr:rowOff>
    </xdr:to>
    <xdr:grpSp>
      <xdr:nvGrpSpPr>
        <xdr:cNvPr id="10" name="時計アイコン" descr="時計">
          <a:extLst>
            <a:ext uri="{FF2B5EF4-FFF2-40B4-BE49-F238E27FC236}">
              <a16:creationId xmlns:a16="http://schemas.microsoft.com/office/drawing/2014/main" id="{764934FC-5EB9-4A67-B924-802262688152}"/>
            </a:ext>
          </a:extLst>
        </xdr:cNvPr>
        <xdr:cNvGrpSpPr>
          <a:grpSpLocks noChangeAspect="1"/>
        </xdr:cNvGrpSpPr>
      </xdr:nvGrpSpPr>
      <xdr:grpSpPr bwMode="auto">
        <a:xfrm>
          <a:off x="238125" y="514350"/>
          <a:ext cx="317659" cy="314671"/>
          <a:chOff x="270" y="53"/>
          <a:chExt cx="29" cy="29"/>
        </a:xfrm>
      </xdr:grpSpPr>
      <xdr:sp macro="" textlink="">
        <xdr:nvSpPr>
          <xdr:cNvPr id="11" name="四角形​​ 9">
            <a:extLst>
              <a:ext uri="{FF2B5EF4-FFF2-40B4-BE49-F238E27FC236}">
                <a16:creationId xmlns:a16="http://schemas.microsoft.com/office/drawing/2014/main" id="{9860659E-06A6-47E4-811D-7397917A7A39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フリーフォーム(F) 10">
            <a:extLst>
              <a:ext uri="{FF2B5EF4-FFF2-40B4-BE49-F238E27FC236}">
                <a16:creationId xmlns:a16="http://schemas.microsoft.com/office/drawing/2014/main" id="{9E4A6CD3-7B17-4703-8B7B-99538DF54988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長方形 11">
            <a:extLst>
              <a:ext uri="{FF2B5EF4-FFF2-40B4-BE49-F238E27FC236}">
                <a16:creationId xmlns:a16="http://schemas.microsoft.com/office/drawing/2014/main" id="{8E04E2F9-911C-4525-918B-77D0A7C713F1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4" name="長方形 12">
            <a:extLst>
              <a:ext uri="{FF2B5EF4-FFF2-40B4-BE49-F238E27FC236}">
                <a16:creationId xmlns:a16="http://schemas.microsoft.com/office/drawing/2014/main" id="{CBA4FBA0-8743-4968-B35D-15B60B414E8B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" name="長方形 13">
            <a:extLst>
              <a:ext uri="{FF2B5EF4-FFF2-40B4-BE49-F238E27FC236}">
                <a16:creationId xmlns:a16="http://schemas.microsoft.com/office/drawing/2014/main" id="{C58D911C-2C68-465E-856B-422C84B2411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" name="長方形 14">
            <a:extLst>
              <a:ext uri="{FF2B5EF4-FFF2-40B4-BE49-F238E27FC236}">
                <a16:creationId xmlns:a16="http://schemas.microsoft.com/office/drawing/2014/main" id="{D7887563-59ED-40FF-A9DC-1EE34070438F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" name="フリーフォーム(F) 15">
            <a:extLst>
              <a:ext uri="{FF2B5EF4-FFF2-40B4-BE49-F238E27FC236}">
                <a16:creationId xmlns:a16="http://schemas.microsoft.com/office/drawing/2014/main" id="{4808CD84-1C98-4D93-81BB-EE9F05F21FB7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" name="フリーフォーム(F) 16">
            <a:extLst>
              <a:ext uri="{FF2B5EF4-FFF2-40B4-BE49-F238E27FC236}">
                <a16:creationId xmlns:a16="http://schemas.microsoft.com/office/drawing/2014/main" id="{E6A35112-1931-499D-9DB4-746CFE12F39E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フリーフォーム(F) 17">
            <a:extLst>
              <a:ext uri="{FF2B5EF4-FFF2-40B4-BE49-F238E27FC236}">
                <a16:creationId xmlns:a16="http://schemas.microsoft.com/office/drawing/2014/main" id="{5454C719-1FC0-426B-A830-41A87C3B07B6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フリーフォーム(F) 18">
            <a:extLst>
              <a:ext uri="{FF2B5EF4-FFF2-40B4-BE49-F238E27FC236}">
                <a16:creationId xmlns:a16="http://schemas.microsoft.com/office/drawing/2014/main" id="{A326715F-171F-4C02-98E1-F74EC60CFFC1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フリーフォーム(F) 19">
            <a:extLst>
              <a:ext uri="{FF2B5EF4-FFF2-40B4-BE49-F238E27FC236}">
                <a16:creationId xmlns:a16="http://schemas.microsoft.com/office/drawing/2014/main" id="{578B221E-D60B-49BF-8E2E-18A1DAED41F1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フリーフォーム(F) 20">
            <a:extLst>
              <a:ext uri="{FF2B5EF4-FFF2-40B4-BE49-F238E27FC236}">
                <a16:creationId xmlns:a16="http://schemas.microsoft.com/office/drawing/2014/main" id="{F92E00B2-7276-469F-A1FD-3C5418258A7A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フリーフォーム(F) 21">
            <a:extLst>
              <a:ext uri="{FF2B5EF4-FFF2-40B4-BE49-F238E27FC236}">
                <a16:creationId xmlns:a16="http://schemas.microsoft.com/office/drawing/2014/main" id="{5F8876CA-9A8C-4894-BAD0-2C5316F4D033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" name="フリーフォーム(F) 22">
            <a:extLst>
              <a:ext uri="{FF2B5EF4-FFF2-40B4-BE49-F238E27FC236}">
                <a16:creationId xmlns:a16="http://schemas.microsoft.com/office/drawing/2014/main" id="{63E92962-D827-4FD6-BEA4-410BEFB9E37B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フリーフォーム(F) 23">
            <a:extLst>
              <a:ext uri="{FF2B5EF4-FFF2-40B4-BE49-F238E27FC236}">
                <a16:creationId xmlns:a16="http://schemas.microsoft.com/office/drawing/2014/main" id="{FA6BB5A2-87A9-425C-886A-F29BB36A33BD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241038</xdr:colOff>
      <xdr:row>13</xdr:row>
      <xdr:rowOff>8404</xdr:rowOff>
    </xdr:from>
    <xdr:to>
      <xdr:col>2</xdr:col>
      <xdr:colOff>241038</xdr:colOff>
      <xdr:row>13</xdr:row>
      <xdr:rowOff>198904</xdr:rowOff>
    </xdr:to>
    <xdr:grpSp>
      <xdr:nvGrpSpPr>
        <xdr:cNvPr id="26" name="イベントの追加" descr="新しいイベントを追加する場合に選択します">
          <a:extLst>
            <a:ext uri="{FF2B5EF4-FFF2-40B4-BE49-F238E27FC236}">
              <a16:creationId xmlns:a16="http://schemas.microsoft.com/office/drawing/2014/main" id="{D60FB342-9F21-4B01-81DF-89FE49385CB3}"/>
            </a:ext>
          </a:extLst>
        </xdr:cNvPr>
        <xdr:cNvGrpSpPr/>
      </xdr:nvGrpSpPr>
      <xdr:grpSpPr>
        <a:xfrm>
          <a:off x="183888" y="3485029"/>
          <a:ext cx="1676400" cy="190500"/>
          <a:chOff x="298188" y="4809004"/>
          <a:chExt cx="1381125" cy="190500"/>
        </a:xfrm>
      </xdr:grpSpPr>
      <xdr:sp macro="" textlink="">
        <xdr:nvSpPr>
          <xdr:cNvPr id="27" name="角丸四角形 111">
            <a:hlinkClick xmlns:r="http://schemas.openxmlformats.org/officeDocument/2006/relationships" r:id="rId1" tooltip="新しいイベントを追加する場合に選択します"/>
            <a:extLst>
              <a:ext uri="{FF2B5EF4-FFF2-40B4-BE49-F238E27FC236}">
                <a16:creationId xmlns:a16="http://schemas.microsoft.com/office/drawing/2014/main" id="{C25870B0-A3F0-4E92-A003-D30B7F5F8C4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ja" sz="900" b="1" baseline="0">
                <a:solidFill>
                  <a:schemeClr val="tx2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イベント</a:t>
            </a:r>
            <a:r>
              <a:rPr>
                <a:latin typeface="Meiryo UI" panose="020B0604030504040204" pitchFamily="50" charset="-128"/>
                <a:ea typeface="Meiryo UI" panose="020B0604030504040204" pitchFamily="50" charset="-128"/>
              </a:rPr>
              <a:t>の</a:t>
            </a:r>
            <a:r>
              <a:rPr lang="ja" sz="900" b="1">
                <a:solidFill>
                  <a:schemeClr val="tx2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追加</a:t>
            </a:r>
            <a:endParaRPr lang="en-US" sz="1000" b="1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grpSp>
        <xdr:nvGrpSpPr>
          <xdr:cNvPr id="28" name="イベントの追加">
            <a:extLst>
              <a:ext uri="{FF2B5EF4-FFF2-40B4-BE49-F238E27FC236}">
                <a16:creationId xmlns:a16="http://schemas.microsoft.com/office/drawing/2014/main" id="{FFA4E361-1549-44AA-85F0-50A33E0300E8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29" name="長方形 15">
              <a:extLst>
                <a:ext uri="{FF2B5EF4-FFF2-40B4-BE49-F238E27FC236}">
                  <a16:creationId xmlns:a16="http://schemas.microsoft.com/office/drawing/2014/main" id="{CC371655-4F93-46AB-AF3B-3CB82D2D0F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" name="フリーフォーム(F) 16">
              <a:extLst>
                <a:ext uri="{FF2B5EF4-FFF2-40B4-BE49-F238E27FC236}">
                  <a16:creationId xmlns:a16="http://schemas.microsoft.com/office/drawing/2014/main" id="{0D759B39-4FFD-4634-B6D7-44F4E313D951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236729</xdr:colOff>
      <xdr:row>11</xdr:row>
      <xdr:rowOff>36420</xdr:rowOff>
    </xdr:from>
    <xdr:to>
      <xdr:col>2</xdr:col>
      <xdr:colOff>244937</xdr:colOff>
      <xdr:row>11</xdr:row>
      <xdr:rowOff>226920</xdr:rowOff>
    </xdr:to>
    <xdr:grpSp>
      <xdr:nvGrpSpPr>
        <xdr:cNvPr id="31" name="時間の編集" descr="スケジュールの時間間隔を編集する場合に選択します">
          <a:hlinkClick xmlns:r="http://schemas.openxmlformats.org/officeDocument/2006/relationships" r:id="rId2" tooltip="スケジュールを表示する場合に選択"/>
          <a:extLst>
            <a:ext uri="{FF2B5EF4-FFF2-40B4-BE49-F238E27FC236}">
              <a16:creationId xmlns:a16="http://schemas.microsoft.com/office/drawing/2014/main" id="{731A1DCC-B4A9-4F4D-898C-AC144E9767A0}"/>
            </a:ext>
          </a:extLst>
        </xdr:cNvPr>
        <xdr:cNvGrpSpPr/>
      </xdr:nvGrpSpPr>
      <xdr:grpSpPr>
        <a:xfrm>
          <a:off x="179579" y="3036795"/>
          <a:ext cx="1684608" cy="190500"/>
          <a:chOff x="303404" y="4513170"/>
          <a:chExt cx="1379808" cy="190500"/>
        </a:xfrm>
      </xdr:grpSpPr>
      <xdr:sp macro="" textlink="">
        <xdr:nvSpPr>
          <xdr:cNvPr id="32" name="角丸四角形 117">
            <a:hlinkClick xmlns:r="http://schemas.openxmlformats.org/officeDocument/2006/relationships" r:id="rId2" tooltip="スケジュールを表示する場合に選択します"/>
            <a:extLst>
              <a:ext uri="{FF2B5EF4-FFF2-40B4-BE49-F238E27FC236}">
                <a16:creationId xmlns:a16="http://schemas.microsoft.com/office/drawing/2014/main" id="{C80209F6-D4B5-47BD-8B63-14019DEE5FA4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ja" sz="900" b="1" baseline="0">
                <a:solidFill>
                  <a:schemeClr val="tx2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毎日の予定</a:t>
            </a:r>
            <a:r>
              <a:rPr lang="ja" sz="900" b="1">
                <a:solidFill>
                  <a:schemeClr val="tx2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の表示</a:t>
            </a:r>
            <a:endParaRPr lang="en-US" sz="1000" b="1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grpSp>
        <xdr:nvGrpSpPr>
          <xdr:cNvPr id="33" name="時間の編集">
            <a:extLst>
              <a:ext uri="{FF2B5EF4-FFF2-40B4-BE49-F238E27FC236}">
                <a16:creationId xmlns:a16="http://schemas.microsoft.com/office/drawing/2014/main" id="{526B6FDD-8540-4294-8339-D89C5CC98DEA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34" name="長方形 20">
              <a:extLst>
                <a:ext uri="{FF2B5EF4-FFF2-40B4-BE49-F238E27FC236}">
                  <a16:creationId xmlns:a16="http://schemas.microsoft.com/office/drawing/2014/main" id="{E68949C0-C4A0-4EB4-AAA7-38528EDC43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" name="フリーフォーム(F) 21">
              <a:extLst>
                <a:ext uri="{FF2B5EF4-FFF2-40B4-BE49-F238E27FC236}">
                  <a16:creationId xmlns:a16="http://schemas.microsoft.com/office/drawing/2014/main" id="{88D5472A-6035-466B-AE01-033576C77ED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8</xdr:row>
      <xdr:rowOff>198294</xdr:rowOff>
    </xdr:from>
    <xdr:to>
      <xdr:col>1</xdr:col>
      <xdr:colOff>296115</xdr:colOff>
      <xdr:row>10</xdr:row>
      <xdr:rowOff>4993</xdr:rowOff>
    </xdr:to>
    <xdr:grpSp>
      <xdr:nvGrpSpPr>
        <xdr:cNvPr id="36" name="ツールボックス アイコン" descr="ブリーフケース">
          <a:extLst>
            <a:ext uri="{FF2B5EF4-FFF2-40B4-BE49-F238E27FC236}">
              <a16:creationId xmlns:a16="http://schemas.microsoft.com/office/drawing/2014/main" id="{84CC1468-4A9F-454F-8468-1F6BBB1B2193}"/>
            </a:ext>
          </a:extLst>
        </xdr:cNvPr>
        <xdr:cNvGrpSpPr>
          <a:grpSpLocks noChangeAspect="1"/>
        </xdr:cNvGrpSpPr>
      </xdr:nvGrpSpPr>
      <xdr:grpSpPr bwMode="auto">
        <a:xfrm>
          <a:off x="181255" y="2484294"/>
          <a:ext cx="295835" cy="282949"/>
          <a:chOff x="32" y="131"/>
          <a:chExt cx="31" cy="402"/>
        </a:xfrm>
      </xdr:grpSpPr>
      <xdr:sp macro="" textlink="">
        <xdr:nvSpPr>
          <xdr:cNvPr id="37" name="四角形​​ 25">
            <a:extLst>
              <a:ext uri="{FF2B5EF4-FFF2-40B4-BE49-F238E27FC236}">
                <a16:creationId xmlns:a16="http://schemas.microsoft.com/office/drawing/2014/main" id="{E41BFCFC-AD8D-4789-806E-C47D26EAB58D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長方形 26">
            <a:extLst>
              <a:ext uri="{FF2B5EF4-FFF2-40B4-BE49-F238E27FC236}">
                <a16:creationId xmlns:a16="http://schemas.microsoft.com/office/drawing/2014/main" id="{E112929A-2FF8-448D-B1CA-C40DFE61F7DD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9" name="フリーフォーム 27">
            <a:extLst>
              <a:ext uri="{FF2B5EF4-FFF2-40B4-BE49-F238E27FC236}">
                <a16:creationId xmlns:a16="http://schemas.microsoft.com/office/drawing/2014/main" id="{494765F8-40DE-4379-B87D-853CCD9E759A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毎日の予定" displayName="毎日の予定" ref="E3:F76" headerRowDxfId="15" dataDxfId="14">
  <autoFilter ref="E3:F76" xr:uid="{00000000-000C-0000-FFFF-FFFF00000000}">
    <filterColumn colId="0" hiddenButton="1"/>
    <filterColumn colId="1" hiddenButton="1"/>
  </autoFilter>
  <tableColumns count="2">
    <tableColumn id="1" xr3:uid="{00000000-0010-0000-0000-000001000000}" name="時刻" totalsRowLabel="集計" dataDxfId="13" totalsRowDxfId="12" dataCellStyle="時刻">
      <calculatedColumnFormula>時間間隔!E3</calculatedColumnFormula>
    </tableColumn>
    <tableColumn id="2" xr3:uid="{00000000-0010-0000-0000-000002000000}" name="内容" totalsRowFunction="count" dataDxfId="11" totalsRowDxfId="10">
      <calculatedColumnFormula>IFERROR(INDEX(イベント_スケジュール[],MATCH(DATEVALUE(DateVal)&amp;毎日の予定[[#This Row],[時刻]],LookUpDateAndTime,0),3),"")</calculatedColumnFormula>
    </tableColumn>
  </tableColumns>
  <tableStyleInfo name="毎日の予定" showFirstColumn="0" showLastColumn="0" showRowStripes="1" showColumnStripes="0"/>
  <extLst>
    <ext xmlns:x14="http://schemas.microsoft.com/office/spreadsheetml/2009/9/main" uri="{504A1905-F514-4f6f-8877-14C23A59335A}">
      <x14:table altTextSummary="イベント スケジュール シートに記入した特定の時間間隔のイベントを含む毎日の予定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イベント_スケジュール" displayName="イベント_スケジュール" ref="E2:H15" totalsRowShown="0" headerRowDxfId="9" dataDxfId="8">
  <autoFilter ref="E2:H15" xr:uid="{00000000-0009-0000-0100-000003000000}"/>
  <tableColumns count="4">
    <tableColumn id="1" xr3:uid="{00000000-0010-0000-0100-000001000000}" name="日付" dataDxfId="7" dataCellStyle="Table_Date"/>
    <tableColumn id="2" xr3:uid="{00000000-0010-0000-0100-000002000000}" name="時刻" dataDxfId="6" dataCellStyle="時刻"/>
    <tableColumn id="3" xr3:uid="{00000000-0010-0000-0100-000003000000}" name="内容" dataDxfId="5" dataCellStyle="Table_Details"/>
    <tableColumn id="4" xr3:uid="{00000000-0010-0000-0100-000004000000}" name="一意の値 (計算)" dataDxfId="4">
      <calculatedColumnFormula>イベント_スケジュール[[#This Row],[日付]]&amp;"|"&amp;COUNTIF($E$3:E3,E3)</calculatedColumnFormula>
    </tableColumn>
  </tableColumns>
  <tableStyleInfo name="時間間隔" showFirstColumn="0" showLastColumn="0" showRowStripes="1" showColumnStripes="0"/>
  <extLst>
    <ext xmlns:x14="http://schemas.microsoft.com/office/spreadsheetml/2009/9/main" uri="{504A1905-F514-4f6f-8877-14C23A59335A}">
      <x14:table altTextSummary="このテーブルには、イベントの日付、時刻、説明が表示されます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時刻" displayName="時刻_1" ref="E2:E75" totalsRowShown="0" headerRowDxfId="1" headerRowCellStyle="Event_Header">
  <autoFilter ref="E2:E75" xr:uid="{00000000-0009-0000-0100-000001000000}"/>
  <tableColumns count="1">
    <tableColumn id="1" xr3:uid="{00000000-0010-0000-0200-000001000000}" name="時刻" dataDxfId="0" dataCellStyle="時刻">
      <calculatedColumnFormula>IFERROR(IF($E2+増分&gt;終了時刻,"",$E2+増分),"")</calculatedColumnFormula>
    </tableColumn>
  </tableColumns>
  <tableStyleInfo name="時間間隔" showFirstColumn="0" showLastColumn="0" showRowStripes="1" showColumnStripes="0"/>
  <extLst>
    <ext xmlns:x14="http://schemas.microsoft.com/office/spreadsheetml/2009/9/main" uri="{504A1905-F514-4f6f-8877-14C23A59335A}">
      <x14:table altTextSummary="毎日の予定シートに表示される時間間隔のリスト"/>
    </ext>
  </extLst>
</table>
</file>

<file path=xl/theme/theme1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76"/>
  <sheetViews>
    <sheetView showGridLines="0" tabSelected="1" zoomScaleNormal="100" workbookViewId="0"/>
  </sheetViews>
  <sheetFormatPr defaultRowHeight="15.75" x14ac:dyDescent="0.25"/>
  <cols>
    <col min="1" max="1" width="2.109375" customWidth="1"/>
    <col min="2" max="3" width="16.77734375" customWidth="1"/>
    <col min="4" max="4" width="2.77734375" customWidth="1"/>
    <col min="5" max="5" width="12.44140625" customWidth="1"/>
    <col min="6" max="6" width="31.109375" customWidth="1"/>
    <col min="7" max="7" width="2.77734375" customWidth="1"/>
    <col min="8" max="8" width="17.77734375" customWidth="1"/>
    <col min="9" max="9" width="12.88671875" customWidth="1"/>
    <col min="10" max="10" width="20.44140625" customWidth="1"/>
    <col min="11" max="11" width="2.77734375" customWidth="1"/>
    <col min="12" max="12" width="2.44140625" customWidth="1"/>
    <col min="13" max="13" width="38.77734375" customWidth="1"/>
    <col min="14" max="14" width="2.77734375" customWidth="1"/>
  </cols>
  <sheetData>
    <row r="1" spans="2:13" ht="39.950000000000003" customHeight="1" x14ac:dyDescent="0.25">
      <c r="B1" s="39" t="s">
        <v>0</v>
      </c>
      <c r="C1" s="39"/>
    </row>
    <row r="2" spans="2:13" ht="27.95" customHeight="1" x14ac:dyDescent="0.25">
      <c r="B2" s="45">
        <f ca="1">IFERROR(DAY(DateVal),"")</f>
        <v>22</v>
      </c>
      <c r="C2" s="45"/>
      <c r="E2" s="6" t="s">
        <v>10</v>
      </c>
      <c r="F2" s="31" t="str">
        <f ca="1">IFERROR(UPPER(TEXT(DATE(ReportYear,MonthNumber,ReportDay),"yyyy年m月d日")),"")</f>
        <v>2022年6月22日</v>
      </c>
      <c r="H2" s="7" t="s">
        <v>12</v>
      </c>
      <c r="I2" s="7"/>
      <c r="J2" s="7"/>
      <c r="L2" s="8" t="s">
        <v>13</v>
      </c>
      <c r="M2" s="8"/>
    </row>
    <row r="3" spans="2:13" ht="15" customHeight="1" x14ac:dyDescent="0.25">
      <c r="B3" s="45"/>
      <c r="C3" s="45"/>
      <c r="E3" s="9" t="s">
        <v>10</v>
      </c>
      <c r="F3" s="10" t="s">
        <v>11</v>
      </c>
      <c r="H3" s="11" t="str">
        <f ca="1">IFERROR(TEXT(DATEVALUE(DateVal)+1,"aaaa"),"")</f>
        <v>木曜日</v>
      </c>
      <c r="I3" s="32" t="str">
        <f ca="1">IFERROR(INDEX(イベント_スケジュール[],MATCH($H$6&amp;"|"&amp;ROW(A1),イベント_スケジュール[一意の値 (計算)],0),2),"")</f>
        <v/>
      </c>
      <c r="J3" s="12" t="str">
        <f ca="1">IFERROR(INDEX(イベント_スケジュール[],MATCH($H$6&amp;"|"&amp;ROW(A1),イベント_スケジュール[一意の値 (計算)],0),3),"")</f>
        <v/>
      </c>
      <c r="M3" s="41" t="s">
        <v>14</v>
      </c>
    </row>
    <row r="4" spans="2:13" ht="15" customHeight="1" x14ac:dyDescent="0.25">
      <c r="B4" s="45"/>
      <c r="C4" s="45"/>
      <c r="E4" s="13">
        <f>時間間隔!E3</f>
        <v>0.25</v>
      </c>
      <c r="F4" t="str">
        <f ca="1">IFERROR(INDEX(イベント_スケジュール[],MATCH(DATEVALUE(DateVal)&amp;毎日の予定[[#This Row],[時刻]],LookUpDateAndTime,0),3),"")</f>
        <v>起床</v>
      </c>
      <c r="H4" s="42" t="str">
        <f ca="1">IFERROR(TEXT(DATEVALUE(DateVal)+1,"d"),"")</f>
        <v>23</v>
      </c>
      <c r="I4" s="35">
        <f ca="1">IFERROR(INDEX(イベント_スケジュール[],MATCH($H$6&amp;"|"&amp;ROW(A2),イベント_スケジュール[一意の値 (計算)],0),2),"")</f>
        <v>0.27083333333333331</v>
      </c>
      <c r="J4" s="14" t="str">
        <f ca="1">IFERROR(INDEX(イベント_スケジュール[],MATCH($H$6&amp;"|"&amp;ROW(A2),イベント_スケジュール[一意の値 (計算)],0),3),"")</f>
        <v>朝食</v>
      </c>
      <c r="L4" s="15"/>
      <c r="M4" s="41"/>
    </row>
    <row r="5" spans="2:13" ht="15" customHeight="1" x14ac:dyDescent="0.25">
      <c r="B5" s="45"/>
      <c r="C5" s="45"/>
      <c r="E5" s="13">
        <f>時間間隔!E4</f>
        <v>0.26041666666666669</v>
      </c>
      <c r="F5" t="str">
        <f ca="1">IFERROR(INDEX(イベント_スケジュール[],MATCH(DATEVALUE(DateVal)&amp;毎日の予定[[#This Row],[時刻]],LookUpDateAndTime,0),3),"")</f>
        <v/>
      </c>
      <c r="H5" s="42"/>
      <c r="I5" s="35" t="str">
        <f ca="1">IFERROR(INDEX(イベント_スケジュール[],MATCH($H$6&amp;"|"&amp;ROW(A3),イベント_スケジュール[一意の値 (計算)],0),2),"")</f>
        <v/>
      </c>
      <c r="J5" s="14" t="str">
        <f ca="1">IFERROR(INDEX(イベント_スケジュール[],MATCH($H$6&amp;"|"&amp;ROW(A3),イベント_スケジュール[一意の値 (計算)],0),3),"")</f>
        <v/>
      </c>
      <c r="L5" s="16"/>
      <c r="M5" s="41"/>
    </row>
    <row r="6" spans="2:13" ht="15" customHeight="1" x14ac:dyDescent="0.25">
      <c r="B6" s="45"/>
      <c r="C6" s="45"/>
      <c r="E6" s="13">
        <f>時間間隔!E5</f>
        <v>0.27083333333333337</v>
      </c>
      <c r="F6" t="str">
        <f ca="1">IFERROR(INDEX(イベント_スケジュール[],MATCH(DATEVALUE(DateVal)&amp;毎日の予定[[#This Row],[時刻]],LookUpDateAndTime,0),3),"")</f>
        <v>シャワー</v>
      </c>
      <c r="H6" s="17">
        <f ca="1">IFERROR(DateVal+1,"")</f>
        <v>44735</v>
      </c>
      <c r="I6" s="35" t="str">
        <f ca="1">IFERROR(INDEX(イベント_スケジュール[],MATCH($H$6&amp;"|"&amp;ROW(A4),イベント_スケジュール[一意の値 (計算)],0),2),"")</f>
        <v/>
      </c>
      <c r="J6" s="14" t="str">
        <f ca="1">IFERROR(INDEX(イベント_スケジュール[],MATCH($H$6&amp;"|"&amp;ROW(A4),イベント_スケジュール[一意の値 (計算)],0),3),"")</f>
        <v/>
      </c>
      <c r="M6" s="41" t="s">
        <v>15</v>
      </c>
    </row>
    <row r="7" spans="2:13" ht="15" customHeight="1" x14ac:dyDescent="0.25">
      <c r="B7" s="40" t="str">
        <f ca="1">IFERROR(TEXT(DateVal,"aaaa"),"")</f>
        <v>水曜日</v>
      </c>
      <c r="C7" s="40"/>
      <c r="E7" s="13">
        <f>時間間隔!E6</f>
        <v>0.28125000000000006</v>
      </c>
      <c r="F7" t="str">
        <f ca="1">IFERROR(INDEX(イベント_スケジュール[],MATCH(DATEVALUE(DateVal)&amp;毎日の予定[[#This Row],[時刻]],LookUpDateAndTime,0),3),"")</f>
        <v/>
      </c>
      <c r="H7" s="18"/>
      <c r="I7" s="35" t="str">
        <f ca="1">IFERROR(INDEX(イベント_スケジュール[],MATCH($H$6&amp;"|"&amp;ROW(A5),イベント_スケジュール[一意の値 (計算)],0),2),"")</f>
        <v/>
      </c>
      <c r="J7" s="14" t="str">
        <f ca="1">IFERROR(INDEX(イベント_スケジュール[],MATCH($H$6&amp;"|"&amp;ROW(A5),イベント_スケジュール[一意の値 (計算)],0),3),"")</f>
        <v/>
      </c>
      <c r="L7" s="15"/>
      <c r="M7" s="36"/>
    </row>
    <row r="8" spans="2:13" ht="15" customHeight="1" x14ac:dyDescent="0.25">
      <c r="B8" s="40"/>
      <c r="C8" s="40"/>
      <c r="E8" s="13">
        <f>時間間隔!E7</f>
        <v>0.29166666666666674</v>
      </c>
      <c r="F8" t="str">
        <f ca="1">IFERROR(INDEX(イベント_スケジュール[],MATCH(DATEVALUE(DateVal)&amp;毎日の予定[[#This Row],[時刻]],LookUpDateAndTime,0),3),"")</f>
        <v/>
      </c>
      <c r="H8" s="19"/>
      <c r="I8" s="35" t="str">
        <f ca="1">IFERROR(INDEX(イベント_スケジュール[],MATCH($H$6&amp;"|"&amp;ROW(A6),イベント_スケジュール[一意の値 (計算)],0),2),"")</f>
        <v/>
      </c>
      <c r="J8" s="14" t="str">
        <f ca="1">IFERROR(INDEX(イベント_スケジュール[],MATCH($H$6&amp;"|"&amp;ROW(A6),イベント_スケジュール[一意の値 (計算)],0),3),"")</f>
        <v/>
      </c>
      <c r="L8" s="16"/>
      <c r="M8" s="36"/>
    </row>
    <row r="9" spans="2:13" ht="15" customHeight="1" x14ac:dyDescent="0.25">
      <c r="B9" s="40"/>
      <c r="C9" s="40"/>
      <c r="E9" s="13">
        <f>時間間隔!E8</f>
        <v>0.30208333333333343</v>
      </c>
      <c r="F9" t="str">
        <f ca="1">IFERROR(INDEX(イベント_スケジュール[],MATCH(DATEVALUE(DateVal)&amp;毎日の予定[[#This Row],[時刻]],LookUpDateAndTime,0),3),"")</f>
        <v/>
      </c>
      <c r="H9" s="11" t="str">
        <f ca="1">IFERROR(TEXT(DATEVALUE(DateVal)+2,"aaaa"),"")</f>
        <v>金曜日</v>
      </c>
      <c r="I9" s="32" t="str">
        <f ca="1">IFERROR(INDEX(イベント_スケジュール[],MATCH($H$12&amp;"|"&amp;ROW(A1),イベント_スケジュール[一意の値 (計算)],0),2),"")</f>
        <v/>
      </c>
      <c r="J9" s="12" t="str">
        <f ca="1">IFERROR(INDEX(イベント_スケジュール[],MATCH($H$12&amp;"|"&amp;ROW(A1),イベント_スケジュール[一意の値 (計算)],0),3),"")</f>
        <v/>
      </c>
      <c r="M9" s="36"/>
    </row>
    <row r="10" spans="2:13" ht="15" customHeight="1" x14ac:dyDescent="0.25">
      <c r="E10" s="13">
        <f>時間間隔!E9</f>
        <v>0.31250000000000011</v>
      </c>
      <c r="F10" t="str">
        <f ca="1">IFERROR(INDEX(イベント_スケジュール[],MATCH(DATEVALUE(DateVal)&amp;毎日の予定[[#This Row],[時刻]],LookUpDateAndTime,0),3),"")</f>
        <v>出勤</v>
      </c>
      <c r="H10" s="42" t="str">
        <f ca="1">IFERROR(TEXT(DATEVALUE(DateVal)+2,"d"),"")</f>
        <v>24</v>
      </c>
      <c r="I10" s="33" t="str">
        <f ca="1">IFERROR(INDEX(イベント_スケジュール[],MATCH($H$12&amp;"|"&amp;ROW(A2),イベント_スケジュール[一意の値 (計算)],0),2),"")</f>
        <v/>
      </c>
      <c r="J10" s="14" t="str">
        <f ca="1">IFERROR(INDEX(イベント_スケジュール[],MATCH($H$12&amp;"|"&amp;ROW(A2),イベント_スケジュール[一意の値 (計算)],0),3),"")</f>
        <v/>
      </c>
      <c r="L10" s="15"/>
      <c r="M10" s="36"/>
    </row>
    <row r="11" spans="2:13" ht="15" customHeight="1" x14ac:dyDescent="0.25">
      <c r="B11" s="46" t="s">
        <v>1</v>
      </c>
      <c r="C11" s="46"/>
      <c r="E11" s="13">
        <f>時間間隔!E10</f>
        <v>0.3229166666666668</v>
      </c>
      <c r="F11" t="str">
        <f ca="1">IFERROR(INDEX(イベント_スケジュール[],MATCH(DATEVALUE(DateVal)&amp;毎日の予定[[#This Row],[時刻]],LookUpDateAndTime,0),3),"")</f>
        <v/>
      </c>
      <c r="H11" s="43"/>
      <c r="I11" s="33" t="str">
        <f ca="1">IFERROR(INDEX(イベント_スケジュール[],MATCH($H$12&amp;"|"&amp;ROW(A3),イベント_スケジュール[一意の値 (計算)],0),2),"")</f>
        <v/>
      </c>
      <c r="J11" s="14" t="str">
        <f ca="1">IFERROR(INDEX(イベント_スケジュール[],MATCH($H$12&amp;"|"&amp;ROW(A3),イベント_スケジュール[一意の値 (計算)],0),3),"")</f>
        <v/>
      </c>
      <c r="L11" s="16"/>
      <c r="M11" s="36"/>
    </row>
    <row r="12" spans="2:13" ht="15" customHeight="1" x14ac:dyDescent="0.25">
      <c r="E12" s="13">
        <f>時間間隔!E11</f>
        <v>0.33333333333333348</v>
      </c>
      <c r="F12" t="str">
        <f ca="1">IFERROR(INDEX(イベント_スケジュール[],MATCH(DATEVALUE(DateVal)&amp;毎日の予定[[#This Row],[時刻]],LookUpDateAndTime,0),3),"")</f>
        <v>業務開始</v>
      </c>
      <c r="H12" s="17">
        <f ca="1">IFERROR(DateVal+2,"")</f>
        <v>44736</v>
      </c>
      <c r="I12" s="33" t="str">
        <f ca="1">IFERROR(INDEX(イベント_スケジュール[],MATCH($H$12&amp;"|"&amp;ROW(A4),イベント_スケジュール[一意の値 (計算)],0),2),"")</f>
        <v/>
      </c>
      <c r="J12" s="14" t="str">
        <f ca="1">IFERROR(INDEX(イベント_スケジュール[],MATCH($H$12&amp;"|"&amp;ROW(A4),イベント_スケジュール[一意の値 (計算)],0),3),"")</f>
        <v/>
      </c>
      <c r="M12" s="36"/>
    </row>
    <row r="13" spans="2:13" ht="15" customHeight="1" x14ac:dyDescent="0.25">
      <c r="B13" s="2" t="s">
        <v>2</v>
      </c>
      <c r="C13" s="21"/>
      <c r="E13" s="13">
        <f>時間間隔!E12</f>
        <v>0.34375000000000017</v>
      </c>
      <c r="F13" t="str">
        <f ca="1">IFERROR(INDEX(イベント_スケジュール[],MATCH(DATEVALUE(DateVal)&amp;毎日の予定[[#This Row],[時刻]],LookUpDateAndTime,0),3),"")</f>
        <v/>
      </c>
      <c r="H13" s="18"/>
      <c r="I13" s="33" t="str">
        <f ca="1">IFERROR(INDEX(イベント_スケジュール[],MATCH($H$12&amp;"|"&amp;ROW(A5),イベント_スケジュール[一意の値 (計算)],0),2),"")</f>
        <v/>
      </c>
      <c r="J13" s="14" t="str">
        <f ca="1">IFERROR(INDEX(イベント_スケジュール[],MATCH($H$12&amp;"|"&amp;ROW(A5),イベント_スケジュール[一意の値 (計算)],0),3),"")</f>
        <v/>
      </c>
      <c r="L13" s="15"/>
      <c r="M13" s="36"/>
    </row>
    <row r="14" spans="2:13" ht="15" customHeight="1" x14ac:dyDescent="0.25">
      <c r="B14" s="22"/>
      <c r="E14" s="13">
        <f>時間間隔!E13</f>
        <v>0.35416666666666685</v>
      </c>
      <c r="F14" t="str">
        <f ca="1">IFERROR(INDEX(イベント_スケジュール[],MATCH(DATEVALUE(DateVal)&amp;毎日の予定[[#This Row],[時刻]],LookUpDateAndTime,0),3),"")</f>
        <v/>
      </c>
      <c r="H14" s="19"/>
      <c r="I14" s="33" t="str">
        <f ca="1">IFERROR(INDEX(イベント_スケジュール[],MATCH($H$12&amp;"|"&amp;ROW(A6),イベント_スケジュール[一意の値 (計算)],0),2),"")</f>
        <v/>
      </c>
      <c r="J14" s="14" t="str">
        <f ca="1">IFERROR(INDEX(イベント_スケジュール[],MATCH($H$12&amp;"|"&amp;ROW(A6),イベント_スケジュール[一意の値 (計算)],0),3),"")</f>
        <v/>
      </c>
      <c r="L14" s="16"/>
      <c r="M14" s="36"/>
    </row>
    <row r="15" spans="2:13" ht="15" customHeight="1" x14ac:dyDescent="0.25">
      <c r="B15" s="2" t="s">
        <v>3</v>
      </c>
      <c r="C15" s="21"/>
      <c r="E15" s="13">
        <f>時間間隔!E14</f>
        <v>0.36458333333333354</v>
      </c>
      <c r="F15" t="str">
        <f ca="1">IFERROR(INDEX(イベント_スケジュール[],MATCH(DATEVALUE(DateVal)&amp;毎日の予定[[#This Row],[時刻]],LookUpDateAndTime,0),3),"")</f>
        <v/>
      </c>
      <c r="H15" s="11" t="str">
        <f ca="1">IFERROR(TEXT(DATEVALUE(DateVal)+3,"aaaa"),"")</f>
        <v>土曜日</v>
      </c>
      <c r="I15" s="32" t="str">
        <f ca="1">IFERROR(INDEX(イベント_スケジュール[],MATCH($H$18&amp;"|"&amp;ROW(A1),イベント_スケジュール[一意の値 (計算)],0),2),"")</f>
        <v/>
      </c>
      <c r="J15" s="12" t="str">
        <f ca="1">IFERROR(INDEX(イベント_スケジュール[],MATCH($H$18&amp;"|"&amp;ROW(A1),イベント_スケジュール[一意の値 (計算)],0),3),"")</f>
        <v/>
      </c>
      <c r="M15" s="36"/>
    </row>
    <row r="16" spans="2:13" ht="15" customHeight="1" x14ac:dyDescent="0.25">
      <c r="B16" s="22"/>
      <c r="E16" s="13">
        <f>時間間隔!E15</f>
        <v>0.37500000000000022</v>
      </c>
      <c r="F16" t="str">
        <f ca="1">IFERROR(INDEX(イベント_スケジュール[],MATCH(DATEVALUE(DateVal)&amp;毎日の予定[[#This Row],[時刻]],LookUpDateAndTime,0),3),"")</f>
        <v/>
      </c>
      <c r="H16" s="42" t="str">
        <f ca="1">IFERROR(TEXT(DATEVALUE(DateVal)+3,"d"),"")</f>
        <v>25</v>
      </c>
      <c r="I16" s="33" t="str">
        <f ca="1">IFERROR(INDEX(イベント_スケジュール[],MATCH($H$18&amp;"|"&amp;ROW(A2),イベント_スケジュール[一意の値 (計算)],0),2),"")</f>
        <v/>
      </c>
      <c r="J16" s="14" t="str">
        <f ca="1">IFERROR(INDEX(イベント_スケジュール[],MATCH($H$18&amp;"|"&amp;ROW(A2),イベント_スケジュール[一意の値 (計算)],0),3),"")</f>
        <v/>
      </c>
      <c r="L16" s="15"/>
      <c r="M16" s="36"/>
    </row>
    <row r="17" spans="2:13" ht="15" customHeight="1" x14ac:dyDescent="0.25">
      <c r="B17" s="2" t="s">
        <v>4</v>
      </c>
      <c r="C17" s="21"/>
      <c r="E17" s="13">
        <f>時間間隔!E16</f>
        <v>0.38541666666666691</v>
      </c>
      <c r="F17" t="str">
        <f ca="1">IFERROR(INDEX(イベント_スケジュール[],MATCH(DATEVALUE(DateVal)&amp;毎日の予定[[#This Row],[時刻]],LookUpDateAndTime,0),3),"")</f>
        <v/>
      </c>
      <c r="H17" s="43"/>
      <c r="I17" s="33" t="str">
        <f ca="1">IFERROR(INDEX(イベント_スケジュール[],MATCH($H$18&amp;"|"&amp;ROW(A3),イベント_スケジュール[一意の値 (計算)],0),2),"")</f>
        <v/>
      </c>
      <c r="J17" s="14" t="str">
        <f ca="1">IFERROR(INDEX(イベント_スケジュール[],MATCH($H$18&amp;"|"&amp;ROW(A3),イベント_スケジュール[一意の値 (計算)],0),3),"")</f>
        <v/>
      </c>
      <c r="L17" s="16"/>
      <c r="M17" s="36"/>
    </row>
    <row r="18" spans="2:13" ht="15" customHeight="1" x14ac:dyDescent="0.25">
      <c r="E18" s="13">
        <f>時間間隔!E17</f>
        <v>0.39583333333333359</v>
      </c>
      <c r="F18" t="str">
        <f ca="1">IFERROR(INDEX(イベント_スケジュール[],MATCH(DATEVALUE(DateVal)&amp;毎日の予定[[#This Row],[時刻]],LookUpDateAndTime,0),3),"")</f>
        <v/>
      </c>
      <c r="H18" s="17">
        <f ca="1">IFERROR(DateVal+3,"")</f>
        <v>44737</v>
      </c>
      <c r="I18" s="33" t="str">
        <f ca="1">IFERROR(INDEX(イベント_スケジュール[],MATCH($H$18&amp;"|"&amp;ROW(A4),イベント_スケジュール[一意の値 (計算)],0),2),"")</f>
        <v/>
      </c>
      <c r="J18" s="14" t="str">
        <f ca="1">IFERROR(INDEX(イベント_スケジュール[],MATCH($H$18&amp;"|"&amp;ROW(A4),イベント_スケジュール[一意の値 (計算)],0),3),"")</f>
        <v/>
      </c>
      <c r="M18" s="36"/>
    </row>
    <row r="19" spans="2:13" ht="15" customHeight="1" x14ac:dyDescent="0.25">
      <c r="B19" s="46" t="s">
        <v>5</v>
      </c>
      <c r="C19" s="46"/>
      <c r="E19" s="13">
        <f>時間間隔!E18</f>
        <v>0.40625000000000028</v>
      </c>
      <c r="F19" t="str">
        <f ca="1">IFERROR(INDEX(イベント_スケジュール[],MATCH(DATEVALUE(DateVal)&amp;毎日の予定[[#This Row],[時刻]],LookUpDateAndTime,0),3),"")</f>
        <v/>
      </c>
      <c r="H19" s="18"/>
      <c r="I19" s="33" t="str">
        <f ca="1">IFERROR(INDEX(イベント_スケジュール[],MATCH($H$18&amp;"|"&amp;ROW(A5),イベント_スケジュール[一意の値 (計算)],0),2),"")</f>
        <v/>
      </c>
      <c r="J19" s="14" t="str">
        <f ca="1">IFERROR(INDEX(イベント_スケジュール[],MATCH($H$18&amp;"|"&amp;ROW(A5),イベント_スケジュール[一意の値 (計算)],0),3),"")</f>
        <v/>
      </c>
      <c r="L19" s="15"/>
      <c r="M19" s="36"/>
    </row>
    <row r="20" spans="2:13" ht="15" customHeight="1" x14ac:dyDescent="0.25">
      <c r="E20" s="13">
        <f>時間間隔!E19</f>
        <v>0.41666666666666696</v>
      </c>
      <c r="F20" t="str">
        <f ca="1">IFERROR(INDEX(イベント_スケジュール[],MATCH(DATEVALUE(DateVal)&amp;毎日の予定[[#This Row],[時刻]],LookUpDateAndTime,0),3),"")</f>
        <v>休憩</v>
      </c>
      <c r="H20" s="19"/>
      <c r="I20" s="33" t="str">
        <f ca="1">IFERROR(INDEX(イベント_スケジュール[],MATCH($H$18&amp;"|"&amp;ROW(A6),イベント_スケジュール[一意の値 (計算)],0),2),"")</f>
        <v/>
      </c>
      <c r="J20" s="14" t="str">
        <f ca="1">IFERROR(INDEX(イベント_スケジュール[],MATCH($H$18&amp;"|"&amp;ROW(A6),イベント_スケジュール[一意の値 (計算)],0),3),"")</f>
        <v/>
      </c>
      <c r="L20" s="16"/>
      <c r="M20" s="36"/>
    </row>
    <row r="21" spans="2:13" ht="15" customHeight="1" x14ac:dyDescent="0.25">
      <c r="B21" s="4" t="s">
        <v>6</v>
      </c>
      <c r="E21" s="13">
        <f>時間間隔!E20</f>
        <v>0.42708333333333365</v>
      </c>
      <c r="F21" t="str">
        <f ca="1">IFERROR(INDEX(イベント_スケジュール[],MATCH(DATEVALUE(DateVal)&amp;毎日の予定[[#This Row],[時刻]],LookUpDateAndTime,0),3),"")</f>
        <v/>
      </c>
      <c r="H21" s="11" t="str">
        <f ca="1">IFERROR(TEXT(DATEVALUE(DateVal)+4,"aaaa"),"")</f>
        <v>日曜日</v>
      </c>
      <c r="I21" s="32" t="str">
        <f ca="1">IFERROR(INDEX(イベント_スケジュール[],MATCH($H$24&amp;"|"&amp;ROW(A1),イベント_スケジュール[一意の値 (計算)],0),2),"")</f>
        <v/>
      </c>
      <c r="J21" s="12" t="str">
        <f ca="1">IFERROR(INDEX(イベント_スケジュール[],MATCH($H$24&amp;"|"&amp;ROW(A1),イベント_スケジュール[一意の値 (計算)],0),3),"")</f>
        <v/>
      </c>
      <c r="M21" s="36"/>
    </row>
    <row r="22" spans="2:13" ht="15" customHeight="1" x14ac:dyDescent="0.25">
      <c r="E22" s="13">
        <f>時間間隔!E21</f>
        <v>0.43750000000000033</v>
      </c>
      <c r="F22" t="str">
        <f ca="1">IFERROR(INDEX(イベント_スケジュール[],MATCH(DATEVALUE(DateVal)&amp;毎日の予定[[#This Row],[時刻]],LookUpDateAndTime,0),3),"")</f>
        <v/>
      </c>
      <c r="H22" s="42" t="str">
        <f ca="1">IFERROR(TEXT(DATEVALUE(DateVal)+4,"d"),"")</f>
        <v>26</v>
      </c>
      <c r="I22" s="33" t="str">
        <f ca="1">IFERROR(INDEX(イベント_スケジュール[],MATCH($H$24&amp;"|"&amp;ROW(A2),イベント_スケジュール[一意の値 (計算)],0),2),"")</f>
        <v/>
      </c>
      <c r="J22" s="14" t="str">
        <f ca="1">IFERROR(INDEX(イベント_スケジュール[],MATCH($H$24&amp;"|"&amp;ROW(A2),イベント_スケジュール[一意の値 (計算)],0),3),"")</f>
        <v/>
      </c>
      <c r="L22" s="15"/>
      <c r="M22" s="36"/>
    </row>
    <row r="23" spans="2:13" ht="15" customHeight="1" x14ac:dyDescent="0.25">
      <c r="B23" s="4" t="s">
        <v>7</v>
      </c>
      <c r="E23" s="13">
        <f>時間間隔!E22</f>
        <v>0.44791666666666702</v>
      </c>
      <c r="F23" t="str">
        <f ca="1">IFERROR(INDEX(イベント_スケジュール[],MATCH(DATEVALUE(DateVal)&amp;毎日の予定[[#This Row],[時刻]],LookUpDateAndTime,0),3),"")</f>
        <v/>
      </c>
      <c r="H23" s="43"/>
      <c r="I23" s="33" t="str">
        <f ca="1">IFERROR(INDEX(イベント_スケジュール[],MATCH($H$24&amp;"|"&amp;ROW(A3),イベント_スケジュール[一意の値 (計算)],0),2),"")</f>
        <v/>
      </c>
      <c r="J23" s="14" t="str">
        <f ca="1">IFERROR(INDEX(イベント_スケジュール[],MATCH($H$24&amp;"|"&amp;ROW(A3),イベント_スケジュール[一意の値 (計算)],0),3),"")</f>
        <v/>
      </c>
      <c r="L23" s="16"/>
      <c r="M23" s="36"/>
    </row>
    <row r="24" spans="2:13" ht="15" customHeight="1" x14ac:dyDescent="0.25">
      <c r="E24" s="13">
        <f>時間間隔!E23</f>
        <v>0.4583333333333337</v>
      </c>
      <c r="F24" t="str">
        <f ca="1">IFERROR(INDEX(イベント_スケジュール[],MATCH(DATEVALUE(DateVal)&amp;毎日の予定[[#This Row],[時刻]],LookUpDateAndTime,0),3),"")</f>
        <v/>
      </c>
      <c r="H24" s="17">
        <f ca="1">IFERROR(DateVal+4,"")</f>
        <v>44738</v>
      </c>
      <c r="I24" s="33" t="str">
        <f ca="1">IFERROR(INDEX(イベント_スケジュール[],MATCH($H$24&amp;"|"&amp;ROW(A4),イベント_スケジュール[一意の値 (計算)],0),2),"")</f>
        <v/>
      </c>
      <c r="J24" s="14" t="str">
        <f ca="1">IFERROR(INDEX(イベント_スケジュール[],MATCH($H$24&amp;"|"&amp;ROW(A4),イベント_スケジュール[一意の値 (計算)],0),3),"")</f>
        <v/>
      </c>
      <c r="M24" s="36"/>
    </row>
    <row r="25" spans="2:13" ht="15" customHeight="1" x14ac:dyDescent="0.25">
      <c r="B25" s="37" t="s">
        <v>8</v>
      </c>
      <c r="C25" s="38"/>
      <c r="E25" s="13">
        <f>時間間隔!E24</f>
        <v>0.46875000000000039</v>
      </c>
      <c r="F25" t="str">
        <f ca="1">IFERROR(INDEX(イベント_スケジュール[],MATCH(DATEVALUE(DateVal)&amp;毎日の予定[[#This Row],[時刻]],LookUpDateAndTime,0),3),"")</f>
        <v/>
      </c>
      <c r="H25" s="19"/>
      <c r="I25" s="33" t="str">
        <f ca="1">IFERROR(INDEX(イベント_スケジュール[],MATCH($H$24&amp;"|"&amp;ROW(A5),イベント_スケジュール[一意の値 (計算)],0),2),"")</f>
        <v/>
      </c>
      <c r="J25" s="14" t="str">
        <f ca="1">IFERROR(INDEX(イベント_スケジュール[],MATCH($H$24&amp;"|"&amp;ROW(A5),イベント_スケジュール[一意の値 (計算)],0),3),"")</f>
        <v/>
      </c>
      <c r="L25" s="15"/>
      <c r="M25" s="36"/>
    </row>
    <row r="26" spans="2:13" ht="15" customHeight="1" x14ac:dyDescent="0.25">
      <c r="B26" s="44" t="s">
        <v>9</v>
      </c>
      <c r="C26" s="44"/>
      <c r="E26" s="13">
        <f>時間間隔!E25</f>
        <v>0.47916666666666707</v>
      </c>
      <c r="F26" t="str">
        <f ca="1">IFERROR(INDEX(イベント_スケジュール[],MATCH(DATEVALUE(DateVal)&amp;毎日の予定[[#This Row],[時刻]],LookUpDateAndTime,0),3),"")</f>
        <v/>
      </c>
      <c r="H26" s="11" t="str">
        <f ca="1">IFERROR(TEXT(DATEVALUE(DateVal)+5,"aaaa"),"")</f>
        <v>月曜日</v>
      </c>
      <c r="I26" s="32" t="str">
        <f ca="1">IFERROR(INDEX(イベント_スケジュール[],MATCH($H$29&amp;"|"&amp;ROW(A1),イベント_スケジュール[一意の値 (計算)],0),2),"")</f>
        <v/>
      </c>
      <c r="J26" s="12" t="str">
        <f ca="1">IFERROR(INDEX(イベント_スケジュール[],MATCH($H$29&amp;"|"&amp;ROW(A1),イベント_スケジュール[一意の値 (計算)],0),3),"")</f>
        <v/>
      </c>
      <c r="L26" s="16"/>
      <c r="M26" s="36"/>
    </row>
    <row r="27" spans="2:13" ht="15" customHeight="1" x14ac:dyDescent="0.25">
      <c r="E27" s="13">
        <f>時間間隔!E26</f>
        <v>0.48958333333333376</v>
      </c>
      <c r="F27" t="str">
        <f ca="1">IFERROR(INDEX(イベント_スケジュール[],MATCH(DATEVALUE(DateVal)&amp;毎日の予定[[#This Row],[時刻]],LookUpDateAndTime,0),3),"")</f>
        <v/>
      </c>
      <c r="H27" s="42" t="str">
        <f ca="1">IFERROR(TEXT(DATEVALUE(DateVal)+5,"d"),"")</f>
        <v>27</v>
      </c>
      <c r="I27" s="33" t="str">
        <f ca="1">IFERROR(INDEX(イベント_スケジュール[],MATCH($H$29&amp;"|"&amp;ROW(A2),イベント_スケジュール[一意の値 (計算)],0),2),"")</f>
        <v/>
      </c>
      <c r="J27" s="14" t="str">
        <f ca="1">IFERROR(INDEX(イベント_スケジュール[],MATCH($H$29&amp;"|"&amp;ROW(A2),イベント_スケジュール[一意の値 (計算)],0),3),"")</f>
        <v/>
      </c>
      <c r="M27" s="36"/>
    </row>
    <row r="28" spans="2:13" ht="15" customHeight="1" x14ac:dyDescent="0.25">
      <c r="E28" s="13">
        <f>時間間隔!E27</f>
        <v>0.50000000000000044</v>
      </c>
      <c r="F28" t="str">
        <f ca="1">IFERROR(INDEX(イベント_スケジュール[],MATCH(DATEVALUE(DateVal)&amp;毎日の予定[[#This Row],[時刻]],LookUpDateAndTime,0),3),"")</f>
        <v>ランチ</v>
      </c>
      <c r="H28" s="43"/>
      <c r="I28" s="33" t="str">
        <f ca="1">IFERROR(INDEX(イベント_スケジュール[],MATCH($H$29&amp;"|"&amp;ROW(A3),イベント_スケジュール[一意の値 (計算)],0),2),"")</f>
        <v/>
      </c>
      <c r="J28" s="14" t="str">
        <f ca="1">IFERROR(INDEX(イベント_スケジュール[],MATCH($H$29&amp;"|"&amp;ROW(A3),イベント_スケジュール[一意の値 (計算)],0),3),"")</f>
        <v/>
      </c>
      <c r="L28" s="15"/>
      <c r="M28" s="36"/>
    </row>
    <row r="29" spans="2:13" ht="15" customHeight="1" x14ac:dyDescent="0.25">
      <c r="E29" s="13">
        <f>時間間隔!E28</f>
        <v>0.51041666666666707</v>
      </c>
      <c r="F29" t="str">
        <f ca="1">IFERROR(INDEX(イベント_スケジュール[],MATCH(DATEVALUE(DateVal)&amp;毎日の予定[[#This Row],[時刻]],LookUpDateAndTime,0),3),"")</f>
        <v/>
      </c>
      <c r="H29" s="17">
        <f ca="1">IFERROR(DateVal+5,"")</f>
        <v>44739</v>
      </c>
      <c r="I29" s="33" t="str">
        <f ca="1">IFERROR(INDEX(イベント_スケジュール[],MATCH($H$29&amp;"|"&amp;ROW(A4),イベント_スケジュール[一意の値 (計算)],0),2),"")</f>
        <v/>
      </c>
      <c r="J29" s="14" t="str">
        <f ca="1">IFERROR(INDEX(イベント_スケジュール[],MATCH($H$29&amp;"|"&amp;ROW(A4),イベント_スケジュール[一意の値 (計算)],0),3),"")</f>
        <v/>
      </c>
      <c r="L29" s="16"/>
      <c r="M29" s="36"/>
    </row>
    <row r="30" spans="2:13" ht="15" customHeight="1" x14ac:dyDescent="0.25">
      <c r="E30" s="13">
        <f>時間間隔!E29</f>
        <v>0.5208333333333337</v>
      </c>
      <c r="F30" t="str">
        <f ca="1">IFERROR(INDEX(イベント_スケジュール[],MATCH(DATEVALUE(DateVal)&amp;毎日の予定[[#This Row],[時刻]],LookUpDateAndTime,0),3),"")</f>
        <v/>
      </c>
      <c r="H30" s="19"/>
      <c r="I30" s="33" t="str">
        <f ca="1">IFERROR(INDEX(イベント_スケジュール[],MATCH($H$29&amp;"|"&amp;ROW(A5),イベント_スケジュール[一意の値 (計算)],0),2),"")</f>
        <v/>
      </c>
      <c r="J30" s="14" t="str">
        <f ca="1">IFERROR(INDEX(イベント_スケジュール[],MATCH($H$29&amp;"|"&amp;ROW(A5),イベント_スケジュール[一意の値 (計算)],0),3),"")</f>
        <v/>
      </c>
      <c r="M30" s="36"/>
    </row>
    <row r="31" spans="2:13" ht="15" customHeight="1" x14ac:dyDescent="0.25">
      <c r="E31" s="13">
        <f>時間間隔!E30</f>
        <v>0.53125000000000033</v>
      </c>
      <c r="F31" t="str">
        <f ca="1">IFERROR(INDEX(イベント_スケジュール[],MATCH(DATEVALUE(DateVal)&amp;毎日の予定[[#This Row],[時刻]],LookUpDateAndTime,0),3),"")</f>
        <v/>
      </c>
      <c r="H31" s="11" t="str">
        <f ca="1">IFERROR(TEXT(DATEVALUE(DateVal)+6,"aaaa"),"")</f>
        <v>火曜日</v>
      </c>
      <c r="I31" s="32" t="str">
        <f ca="1">IFERROR(INDEX(イベント_スケジュール[],MATCH($H$34&amp;"|"&amp;ROW(A1),イベント_スケジュール[一意の値 (計算)],0),2),"")</f>
        <v/>
      </c>
      <c r="J31" s="12" t="str">
        <f ca="1">IFERROR(INDEX(イベント_スケジュール[],MATCH($H$34&amp;"|"&amp;ROW(A1),イベント_スケジュール[一意の値 (計算)],0),3),"")</f>
        <v/>
      </c>
      <c r="L31" s="15"/>
      <c r="M31" s="36"/>
    </row>
    <row r="32" spans="2:13" ht="15" customHeight="1" x14ac:dyDescent="0.25">
      <c r="E32" s="13">
        <f>時間間隔!E31</f>
        <v>0.54166666666666696</v>
      </c>
      <c r="F32" t="str">
        <f ca="1">IFERROR(INDEX(イベント_スケジュール[],MATCH(DATEVALUE(DateVal)&amp;毎日の予定[[#This Row],[時刻]],LookUpDateAndTime,0),3),"")</f>
        <v/>
      </c>
      <c r="H32" s="42" t="str">
        <f ca="1">IFERROR(TEXT(DATEVALUE(DateVal)+6,"d"),"")</f>
        <v>28</v>
      </c>
      <c r="I32" s="33" t="str">
        <f ca="1">IFERROR(INDEX(イベント_スケジュール[],MATCH($H$34&amp;"|"&amp;ROW(A2),イベント_スケジュール[一意の値 (計算)],0),2),"")</f>
        <v/>
      </c>
      <c r="J32" s="14" t="str">
        <f ca="1">IFERROR(INDEX(イベント_スケジュール[],MATCH($H$34&amp;"|"&amp;ROW(A2),イベント_スケジュール[一意の値 (計算)],0),3),"")</f>
        <v/>
      </c>
      <c r="L32" s="16"/>
      <c r="M32" s="36"/>
    </row>
    <row r="33" spans="5:13" ht="15" customHeight="1" x14ac:dyDescent="0.25">
      <c r="E33" s="13">
        <f>時間間隔!E32</f>
        <v>0.55208333333333359</v>
      </c>
      <c r="F33" t="str">
        <f ca="1">IFERROR(INDEX(イベント_スケジュール[],MATCH(DATEVALUE(DateVal)&amp;毎日の予定[[#This Row],[時刻]],LookUpDateAndTime,0),3),"")</f>
        <v/>
      </c>
      <c r="H33" s="43"/>
      <c r="I33" s="33" t="str">
        <f ca="1">IFERROR(INDEX(イベント_スケジュール[],MATCH($H$34&amp;"|"&amp;ROW(A3),イベント_スケジュール[一意の値 (計算)],0),2),"")</f>
        <v/>
      </c>
      <c r="J33" s="14" t="str">
        <f ca="1">IFERROR(INDEX(イベント_スケジュール[],MATCH($H$34&amp;"|"&amp;ROW(A3),イベント_スケジュール[一意の値 (計算)],0),3),"")</f>
        <v/>
      </c>
      <c r="M33" s="36"/>
    </row>
    <row r="34" spans="5:13" ht="15" customHeight="1" x14ac:dyDescent="0.25">
      <c r="E34" s="13">
        <f>時間間隔!E33</f>
        <v>0.56250000000000022</v>
      </c>
      <c r="F34" t="str">
        <f ca="1">IFERROR(INDEX(イベント_スケジュール[],MATCH(DATEVALUE(DateVal)&amp;毎日の予定[[#This Row],[時刻]],LookUpDateAndTime,0),3),"")</f>
        <v>会社に電話</v>
      </c>
      <c r="H34" s="17">
        <f ca="1">IFERROR(DateVal+6,"")</f>
        <v>44740</v>
      </c>
      <c r="I34" s="33" t="str">
        <f ca="1">IFERROR(INDEX(イベント_スケジュール[],MATCH($H$34&amp;"|"&amp;ROW(A4),イベント_スケジュール[一意の値 (計算)],0),2),"")</f>
        <v/>
      </c>
      <c r="J34" s="14" t="str">
        <f ca="1">IFERROR(INDEX(イベント_スケジュール[],MATCH($H$34&amp;"|"&amp;ROW(A4),イベント_スケジュール[一意の値 (計算)],0),3),"")</f>
        <v/>
      </c>
      <c r="L34" s="15"/>
      <c r="M34" s="36"/>
    </row>
    <row r="35" spans="5:13" ht="15" customHeight="1" x14ac:dyDescent="0.25">
      <c r="E35" s="13">
        <f>時間間隔!E34</f>
        <v>0.57291666666666685</v>
      </c>
      <c r="F35" t="str">
        <f ca="1">IFERROR(INDEX(イベント_スケジュール[],MATCH(DATEVALUE(DateVal)&amp;毎日の予定[[#This Row],[時刻]],LookUpDateAndTime,0),3),"")</f>
        <v/>
      </c>
      <c r="H35" s="19"/>
      <c r="I35" s="34" t="str">
        <f ca="1">IFERROR(INDEX(イベント_スケジュール[],MATCH($H$34&amp;"|"&amp;ROW(A5),イベント_スケジュール[一意の値 (計算)],0),2),"")</f>
        <v/>
      </c>
      <c r="J35" s="20" t="str">
        <f ca="1">IFERROR(INDEX(イベント_スケジュール[],MATCH($H$34&amp;"|"&amp;ROW(A5),イベント_スケジュール[一意の値 (計算)],0),3),"")</f>
        <v/>
      </c>
      <c r="L35" s="16"/>
      <c r="M35" s="36"/>
    </row>
    <row r="36" spans="5:13" x14ac:dyDescent="0.25">
      <c r="E36" s="13">
        <f>時間間隔!E35</f>
        <v>0.58333333333333348</v>
      </c>
      <c r="F36" t="str">
        <f ca="1">IFERROR(INDEX(イベント_スケジュール[],MATCH(DATEVALUE(DateVal)&amp;毎日の予定[[#This Row],[時刻]],LookUpDateAndTime,0),3),"")</f>
        <v/>
      </c>
    </row>
    <row r="37" spans="5:13" x14ac:dyDescent="0.25">
      <c r="E37" s="13">
        <f>時間間隔!E36</f>
        <v>0.59375000000000011</v>
      </c>
      <c r="F37" t="str">
        <f ca="1">IFERROR(INDEX(イベント_スケジュール[],MATCH(DATEVALUE(DateVal)&amp;毎日の予定[[#This Row],[時刻]],LookUpDateAndTime,0),3),"")</f>
        <v/>
      </c>
    </row>
    <row r="38" spans="5:13" x14ac:dyDescent="0.25">
      <c r="E38" s="13">
        <f>時間間隔!E37</f>
        <v>0.60416666666666674</v>
      </c>
      <c r="F38" t="str">
        <f ca="1">IFERROR(INDEX(イベント_スケジュール[],MATCH(DATEVALUE(DateVal)&amp;毎日の予定[[#This Row],[時刻]],LookUpDateAndTime,0),3),"")</f>
        <v/>
      </c>
    </row>
    <row r="39" spans="5:13" x14ac:dyDescent="0.25">
      <c r="E39" s="13">
        <f>時間間隔!E38</f>
        <v>0.61458333333333337</v>
      </c>
      <c r="F39" t="str">
        <f ca="1">IFERROR(INDEX(イベント_スケジュール[],MATCH(DATEVALUE(DateVal)&amp;毎日の予定[[#This Row],[時刻]],LookUpDateAndTime,0),3),"")</f>
        <v/>
      </c>
    </row>
    <row r="40" spans="5:13" x14ac:dyDescent="0.25">
      <c r="E40" s="13">
        <f>時間間隔!E39</f>
        <v>0.625</v>
      </c>
      <c r="F40" t="str">
        <f ca="1">IFERROR(INDEX(イベント_スケジュール[],MATCH(DATEVALUE(DateVal)&amp;毎日の予定[[#This Row],[時刻]],LookUpDateAndTime,0),3),"")</f>
        <v>休憩</v>
      </c>
    </row>
    <row r="41" spans="5:13" x14ac:dyDescent="0.25">
      <c r="E41" s="13">
        <f>時間間隔!E40</f>
        <v>0.63541666666666663</v>
      </c>
      <c r="F41" t="str">
        <f ca="1">IFERROR(INDEX(イベント_スケジュール[],MATCH(DATEVALUE(DateVal)&amp;毎日の予定[[#This Row],[時刻]],LookUpDateAndTime,0),3),"")</f>
        <v/>
      </c>
    </row>
    <row r="42" spans="5:13" x14ac:dyDescent="0.25">
      <c r="E42" s="13">
        <f>時間間隔!E41</f>
        <v>0.64583333333333326</v>
      </c>
      <c r="F42" t="str">
        <f ca="1">IFERROR(INDEX(イベント_スケジュール[],MATCH(DATEVALUE(DateVal)&amp;毎日の予定[[#This Row],[時刻]],LookUpDateAndTime,0),3),"")</f>
        <v/>
      </c>
    </row>
    <row r="43" spans="5:13" x14ac:dyDescent="0.25">
      <c r="E43" s="13">
        <f>時間間隔!E42</f>
        <v>0.65624999999999989</v>
      </c>
      <c r="F43" t="str">
        <f ca="1">IFERROR(INDEX(イベント_スケジュール[],MATCH(DATEVALUE(DateVal)&amp;毎日の予定[[#This Row],[時刻]],LookUpDateAndTime,0),3),"")</f>
        <v/>
      </c>
    </row>
    <row r="44" spans="5:13" x14ac:dyDescent="0.25">
      <c r="E44" s="13">
        <f>時間間隔!E43</f>
        <v>0.66666666666666652</v>
      </c>
      <c r="F44" t="str">
        <f ca="1">IFERROR(INDEX(イベント_スケジュール[],MATCH(DATEVALUE(DateVal)&amp;毎日の予定[[#This Row],[時刻]],LookUpDateAndTime,0),3),"")</f>
        <v/>
      </c>
    </row>
    <row r="45" spans="5:13" x14ac:dyDescent="0.25">
      <c r="E45" s="13">
        <f>時間間隔!E44</f>
        <v>0.67708333333333315</v>
      </c>
      <c r="F45" t="str">
        <f ca="1">IFERROR(INDEX(イベント_スケジュール[],MATCH(DATEVALUE(DateVal)&amp;毎日の予定[[#This Row],[時刻]],LookUpDateAndTime,0),3),"")</f>
        <v/>
      </c>
    </row>
    <row r="46" spans="5:13" x14ac:dyDescent="0.25">
      <c r="E46" s="13">
        <f>時間間隔!E45</f>
        <v>0.68749999999999978</v>
      </c>
      <c r="F46" t="str">
        <f ca="1">IFERROR(INDEX(イベント_スケジュール[],MATCH(DATEVALUE(DateVal)&amp;毎日の予定[[#This Row],[時刻]],LookUpDateAndTime,0),3),"")</f>
        <v/>
      </c>
    </row>
    <row r="47" spans="5:13" x14ac:dyDescent="0.25">
      <c r="E47" s="13">
        <f>時間間隔!E46</f>
        <v>0.69791666666666641</v>
      </c>
      <c r="F47" t="str">
        <f ca="1">IFERROR(INDEX(イベント_スケジュール[],MATCH(DATEVALUE(DateVal)&amp;毎日の予定[[#This Row],[時刻]],LookUpDateAndTime,0),3),"")</f>
        <v/>
      </c>
    </row>
    <row r="48" spans="5:13" x14ac:dyDescent="0.25">
      <c r="E48" s="13">
        <f>時間間隔!E47</f>
        <v>0.70833333333333304</v>
      </c>
      <c r="F48" t="str">
        <f ca="1">IFERROR(INDEX(イベント_スケジュール[],MATCH(DATEVALUE(DateVal)&amp;毎日の予定[[#This Row],[時刻]],LookUpDateAndTime,0),3),"")</f>
        <v>帰宅</v>
      </c>
    </row>
    <row r="49" spans="5:6" x14ac:dyDescent="0.25">
      <c r="E49" s="13">
        <f>時間間隔!E48</f>
        <v>0.71874999999999967</v>
      </c>
      <c r="F49" t="str">
        <f ca="1">IFERROR(INDEX(イベント_スケジュール[],MATCH(DATEVALUE(DateVal)&amp;毎日の予定[[#This Row],[時刻]],LookUpDateAndTime,0),3),"")</f>
        <v/>
      </c>
    </row>
    <row r="50" spans="5:6" x14ac:dyDescent="0.25">
      <c r="E50" s="13">
        <f>時間間隔!E49</f>
        <v>0.7291666666666663</v>
      </c>
      <c r="F50" t="str">
        <f ca="1">IFERROR(INDEX(イベント_スケジュール[],MATCH(DATEVALUE(DateVal)&amp;毎日の予定[[#This Row],[時刻]],LookUpDateAndTime,0),3),"")</f>
        <v/>
      </c>
    </row>
    <row r="51" spans="5:6" x14ac:dyDescent="0.25">
      <c r="E51" s="13">
        <f>時間間隔!E50</f>
        <v>0.73958333333333293</v>
      </c>
      <c r="F51" t="str">
        <f ca="1">IFERROR(INDEX(イベント_スケジュール[],MATCH(DATEVALUE(DateVal)&amp;毎日の予定[[#This Row],[時刻]],LookUpDateAndTime,0),3),"")</f>
        <v/>
      </c>
    </row>
    <row r="52" spans="5:6" x14ac:dyDescent="0.25">
      <c r="E52" s="13">
        <f>時間間隔!E51</f>
        <v>0.74999999999999956</v>
      </c>
      <c r="F52" t="str">
        <f ca="1">IFERROR(INDEX(イベント_スケジュール[],MATCH(DATEVALUE(DateVal)&amp;毎日の予定[[#This Row],[時刻]],LookUpDateAndTime,0),3),"")</f>
        <v>サッカーの練習</v>
      </c>
    </row>
    <row r="53" spans="5:6" x14ac:dyDescent="0.25">
      <c r="E53" s="13">
        <f>時間間隔!E52</f>
        <v>0.76041666666666619</v>
      </c>
      <c r="F53" t="str">
        <f ca="1">IFERROR(INDEX(イベント_スケジュール[],MATCH(DATEVALUE(DateVal)&amp;毎日の予定[[#This Row],[時刻]],LookUpDateAndTime,0),3),"")</f>
        <v/>
      </c>
    </row>
    <row r="54" spans="5:6" x14ac:dyDescent="0.25">
      <c r="E54" s="13">
        <f>時間間隔!E53</f>
        <v>0.77083333333333282</v>
      </c>
      <c r="F54" t="str">
        <f ca="1">IFERROR(INDEX(イベント_スケジュール[],MATCH(DATEVALUE(DateVal)&amp;毎日の予定[[#This Row],[時刻]],LookUpDateAndTime,0),3),"")</f>
        <v/>
      </c>
    </row>
    <row r="55" spans="5:6" x14ac:dyDescent="0.25">
      <c r="E55" s="13">
        <f>時間間隔!E54</f>
        <v>0.78124999999999944</v>
      </c>
      <c r="F55" t="str">
        <f ca="1">IFERROR(INDEX(イベント_スケジュール[],MATCH(DATEVALUE(DateVal)&amp;毎日の予定[[#This Row],[時刻]],LookUpDateAndTime,0),3),"")</f>
        <v/>
      </c>
    </row>
    <row r="56" spans="5:6" x14ac:dyDescent="0.25">
      <c r="E56" s="13">
        <f>時間間隔!E55</f>
        <v>0.79166666666666607</v>
      </c>
      <c r="F56" t="str">
        <f ca="1">IFERROR(INDEX(イベント_スケジュール[],MATCH(DATEVALUE(DateVal)&amp;毎日の予定[[#This Row],[時刻]],LookUpDateAndTime,0),3),"")</f>
        <v/>
      </c>
    </row>
    <row r="57" spans="5:6" x14ac:dyDescent="0.25">
      <c r="E57" s="13">
        <f>時間間隔!E56</f>
        <v>0.8020833333333327</v>
      </c>
      <c r="F57" t="str">
        <f ca="1">IFERROR(INDEX(イベント_スケジュール[],MATCH(DATEVALUE(DateVal)&amp;毎日の予定[[#This Row],[時刻]],LookUpDateAndTime,0),3),"")</f>
        <v/>
      </c>
    </row>
    <row r="58" spans="5:6" x14ac:dyDescent="0.25">
      <c r="E58" s="13">
        <f>時間間隔!E57</f>
        <v>0.81249999999999933</v>
      </c>
      <c r="F58" t="str">
        <f ca="1">IFERROR(INDEX(イベント_スケジュール[],MATCH(DATEVALUE(DateVal)&amp;毎日の予定[[#This Row],[時刻]],LookUpDateAndTime,0),3),"")</f>
        <v/>
      </c>
    </row>
    <row r="59" spans="5:6" x14ac:dyDescent="0.25">
      <c r="E59" s="13">
        <f>時間間隔!E58</f>
        <v>0.82291666666666596</v>
      </c>
      <c r="F59" t="str">
        <f ca="1">IFERROR(INDEX(イベント_スケジュール[],MATCH(DATEVALUE(DateVal)&amp;毎日の予定[[#This Row],[時刻]],LookUpDateAndTime,0),3),"")</f>
        <v/>
      </c>
    </row>
    <row r="60" spans="5:6" x14ac:dyDescent="0.25">
      <c r="E60" s="13">
        <f>時間間隔!E59</f>
        <v>0.83333333333333259</v>
      </c>
      <c r="F60" t="str">
        <f ca="1">IFERROR(INDEX(イベント_スケジュール[],MATCH(DATEVALUE(DateVal)&amp;毎日の予定[[#This Row],[時刻]],LookUpDateAndTime,0),3),"")</f>
        <v/>
      </c>
    </row>
    <row r="61" spans="5:6" x14ac:dyDescent="0.25">
      <c r="E61" s="13">
        <f>時間間隔!E60</f>
        <v>0.84374999999999922</v>
      </c>
      <c r="F61" t="str">
        <f ca="1">IFERROR(INDEX(イベント_スケジュール[],MATCH(DATEVALUE(DateVal)&amp;毎日の予定[[#This Row],[時刻]],LookUpDateAndTime,0),3),"")</f>
        <v/>
      </c>
    </row>
    <row r="62" spans="5:6" x14ac:dyDescent="0.25">
      <c r="E62" s="13">
        <f>時間間隔!E61</f>
        <v>0.85416666666666585</v>
      </c>
      <c r="F62" t="str">
        <f ca="1">IFERROR(INDEX(イベント_スケジュール[],MATCH(DATEVALUE(DateVal)&amp;毎日の予定[[#This Row],[時刻]],LookUpDateAndTime,0),3),"")</f>
        <v/>
      </c>
    </row>
    <row r="63" spans="5:6" x14ac:dyDescent="0.25">
      <c r="E63" s="13">
        <f>時間間隔!E62</f>
        <v>0.86458333333333248</v>
      </c>
      <c r="F63" t="str">
        <f ca="1">IFERROR(INDEX(イベント_スケジュール[],MATCH(DATEVALUE(DateVal)&amp;毎日の予定[[#This Row],[時刻]],LookUpDateAndTime,0),3),"")</f>
        <v/>
      </c>
    </row>
    <row r="64" spans="5:6" x14ac:dyDescent="0.25">
      <c r="E64" s="13">
        <f>時間間隔!E63</f>
        <v>0.87499999999999911</v>
      </c>
      <c r="F64" t="str">
        <f ca="1">IFERROR(INDEX(イベント_スケジュール[],MATCH(DATEVALUE(DateVal)&amp;毎日の予定[[#This Row],[時刻]],LookUpDateAndTime,0),3),"")</f>
        <v/>
      </c>
    </row>
    <row r="65" spans="5:6" x14ac:dyDescent="0.25">
      <c r="E65" s="13" t="str">
        <f>時間間隔!E64</f>
        <v/>
      </c>
      <c r="F65" t="str">
        <f ca="1">IFERROR(INDEX(イベント_スケジュール[],MATCH(DATEVALUE(DateVal)&amp;毎日の予定[[#This Row],[時刻]],LookUpDateAndTime,0),3),"")</f>
        <v/>
      </c>
    </row>
    <row r="66" spans="5:6" x14ac:dyDescent="0.25">
      <c r="E66" s="13" t="str">
        <f>時間間隔!E65</f>
        <v/>
      </c>
      <c r="F66" t="str">
        <f ca="1">IFERROR(INDEX(イベント_スケジュール[],MATCH(DATEVALUE(DateVal)&amp;毎日の予定[[#This Row],[時刻]],LookUpDateAndTime,0),3),"")</f>
        <v/>
      </c>
    </row>
    <row r="67" spans="5:6" x14ac:dyDescent="0.25">
      <c r="E67" s="13" t="str">
        <f>時間間隔!E66</f>
        <v/>
      </c>
      <c r="F67" t="str">
        <f ca="1">IFERROR(INDEX(イベント_スケジュール[],MATCH(DATEVALUE(DateVal)&amp;毎日の予定[[#This Row],[時刻]],LookUpDateAndTime,0),3),"")</f>
        <v/>
      </c>
    </row>
    <row r="68" spans="5:6" x14ac:dyDescent="0.25">
      <c r="E68" s="13" t="str">
        <f>時間間隔!E67</f>
        <v/>
      </c>
      <c r="F68" t="str">
        <f ca="1">IFERROR(INDEX(イベント_スケジュール[],MATCH(DATEVALUE(DateVal)&amp;毎日の予定[[#This Row],[時刻]],LookUpDateAndTime,0),3),"")</f>
        <v/>
      </c>
    </row>
    <row r="69" spans="5:6" x14ac:dyDescent="0.25">
      <c r="E69" s="13" t="str">
        <f>時間間隔!E68</f>
        <v/>
      </c>
      <c r="F69" t="str">
        <f ca="1">IFERROR(INDEX(イベント_スケジュール[],MATCH(DATEVALUE(DateVal)&amp;毎日の予定[[#This Row],[時刻]],LookUpDateAndTime,0),3),"")</f>
        <v/>
      </c>
    </row>
    <row r="70" spans="5:6" x14ac:dyDescent="0.25">
      <c r="E70" s="13" t="str">
        <f>時間間隔!E69</f>
        <v/>
      </c>
      <c r="F70" t="str">
        <f ca="1">IFERROR(INDEX(イベント_スケジュール[],MATCH(DATEVALUE(DateVal)&amp;毎日の予定[[#This Row],[時刻]],LookUpDateAndTime,0),3),"")</f>
        <v/>
      </c>
    </row>
    <row r="71" spans="5:6" x14ac:dyDescent="0.25">
      <c r="E71" s="13" t="str">
        <f>時間間隔!E70</f>
        <v/>
      </c>
      <c r="F71" t="str">
        <f ca="1">IFERROR(INDEX(イベント_スケジュール[],MATCH(DATEVALUE(DateVal)&amp;毎日の予定[[#This Row],[時刻]],LookUpDateAndTime,0),3),"")</f>
        <v/>
      </c>
    </row>
    <row r="72" spans="5:6" x14ac:dyDescent="0.25">
      <c r="E72" s="13" t="str">
        <f>時間間隔!E71</f>
        <v/>
      </c>
      <c r="F72" t="str">
        <f ca="1">IFERROR(INDEX(イベント_スケジュール[],MATCH(DATEVALUE(DateVal)&amp;毎日の予定[[#This Row],[時刻]],LookUpDateAndTime,0),3),"")</f>
        <v/>
      </c>
    </row>
    <row r="73" spans="5:6" x14ac:dyDescent="0.25">
      <c r="E73" s="13" t="str">
        <f>時間間隔!E72</f>
        <v/>
      </c>
      <c r="F73" t="str">
        <f ca="1">IFERROR(INDEX(イベント_スケジュール[],MATCH(DATEVALUE(DateVal)&amp;毎日の予定[[#This Row],[時刻]],LookUpDateAndTime,0),3),"")</f>
        <v/>
      </c>
    </row>
    <row r="74" spans="5:6" x14ac:dyDescent="0.25">
      <c r="E74" s="13" t="str">
        <f>時間間隔!E73</f>
        <v/>
      </c>
      <c r="F74" t="str">
        <f ca="1">IFERROR(INDEX(イベント_スケジュール[],MATCH(DATEVALUE(DateVal)&amp;毎日の予定[[#This Row],[時刻]],LookUpDateAndTime,0),3),"")</f>
        <v/>
      </c>
    </row>
    <row r="75" spans="5:6" x14ac:dyDescent="0.25">
      <c r="E75" s="13" t="str">
        <f>時間間隔!E74</f>
        <v/>
      </c>
      <c r="F75" t="str">
        <f ca="1">IFERROR(INDEX(イベント_スケジュール[],MATCH(DATEVALUE(DateVal)&amp;毎日の予定[[#This Row],[時刻]],LookUpDateAndTime,0),3),"")</f>
        <v/>
      </c>
    </row>
    <row r="76" spans="5:6" x14ac:dyDescent="0.25">
      <c r="E76" s="13" t="str">
        <f>時間間隔!E75</f>
        <v/>
      </c>
      <c r="F76" t="str">
        <f ca="1">IFERROR(INDEX(イベント_スケジュール[],MATCH(DATEVALUE(DateVal)&amp;毎日の予定[[#This Row],[時刻]],LookUpDateAndTime,0),3),"")</f>
        <v/>
      </c>
    </row>
  </sheetData>
  <mergeCells count="24">
    <mergeCell ref="B26:C26"/>
    <mergeCell ref="H32:H33"/>
    <mergeCell ref="B2:C6"/>
    <mergeCell ref="M24:M26"/>
    <mergeCell ref="M27:M29"/>
    <mergeCell ref="M30:M32"/>
    <mergeCell ref="B11:C11"/>
    <mergeCell ref="B19:C19"/>
    <mergeCell ref="H27:H28"/>
    <mergeCell ref="M12:M14"/>
    <mergeCell ref="M33:M35"/>
    <mergeCell ref="M9:M11"/>
    <mergeCell ref="M15:M17"/>
    <mergeCell ref="M21:M23"/>
    <mergeCell ref="H22:H23"/>
    <mergeCell ref="H4:H5"/>
    <mergeCell ref="M18:M20"/>
    <mergeCell ref="B25:C25"/>
    <mergeCell ref="B1:C1"/>
    <mergeCell ref="B7:C9"/>
    <mergeCell ref="M3:M5"/>
    <mergeCell ref="M6:M8"/>
    <mergeCell ref="H10:H11"/>
    <mergeCell ref="H16:H17"/>
  </mergeCells>
  <phoneticPr fontId="2"/>
  <conditionalFormatting sqref="E4:F76">
    <cfRule type="expression" dxfId="18" priority="1">
      <formula>$E4&gt;終了時刻</formula>
    </cfRule>
    <cfRule type="expression" dxfId="17" priority="2">
      <formula>$E4=終了時刻</formula>
    </cfRule>
    <cfRule type="expression" dxfId="16" priority="3">
      <formula>LOWER(TRIM($F4))=ScheduleHighlight</formula>
    </cfRule>
  </conditionalFormatting>
  <dataValidations count="23">
    <dataValidation allowBlank="1" showInputMessage="1" showErrorMessage="1" prompt="このセルに年を入力します" sqref="C13" xr:uid="{00000000-0002-0000-0000-000000000000}"/>
    <dataValidation type="list" errorStyle="warning" allowBlank="1" showInputMessage="1" showErrorMessage="1" error="リストのエントリーから月を選択します。[キャンセル] を選択し、Alt キーを押しながら下矢印キーを押して、ドロップダウン リストから選択します" prompt="ドロップダウン リストから月を選択します。Alt キーを押しながら下方向キーを押し、Enter キーを押して月を選択します" sqref="C15" xr:uid="{00000000-0002-0000-0000-000001000000}">
      <formula1>"1, 2, 3, 4, 5, 6, 7, 8, 9, 10, 11, 12"</formula1>
    </dataValidation>
    <dataValidation type="whole" errorStyle="warning" allowBlank="1" showInputMessage="1" showErrorMessage="1" error="1 から 31 までの日の値を入力します" prompt="このセルには日を入力します" sqref="C17" xr:uid="{00000000-0002-0000-0000-000002000000}">
      <formula1>1</formula1>
      <formula2>31</formula2>
    </dataValidation>
    <dataValidation allowBlank="1" showInputMessage="1" showErrorMessage="1" prompt="このセルの日付は自動的に決まります。イベントは、イベント スケジュール ワークシートに基づいてこの列に自動的に入力されます。日付が指定されていない場合、既定値は今日の日付です" sqref="F2" xr:uid="{00000000-0002-0000-0000-000003000000}"/>
    <dataValidation allowBlank="1" showInputMessage="1" showErrorMessage="1" prompt="この列には、メモまたは To Do リストを入力します" sqref="M2" xr:uid="{00000000-0002-0000-0000-000004000000}"/>
    <dataValidation allowBlank="1" showInputMessage="1" showErrorMessage="1" prompt="曜日はセル C17 に入力した日付に基づいて自動的に更新されます。セル C17 が空白の場合、既定値は今日の曜日になります。" sqref="B2:C6" xr:uid="{00000000-0002-0000-0000-000005000000}"/>
    <dataValidation allowBlank="1" showInputMessage="1" showErrorMessage="1" prompt="セル C13 から C17 に入力した日付に基づいて自動的に決定される曜日" sqref="B7:C9" xr:uid="{00000000-0002-0000-0000-000006000000}"/>
    <dataValidation allowBlank="1" showInputMessage="1" showErrorMessage="1" prompt="時刻を編集するための時間間隔ワークシートへのナビゲーション リンク" sqref="B21" xr:uid="{00000000-0002-0000-0000-000007000000}"/>
    <dataValidation allowBlank="1" showInputMessage="1" showErrorMessage="1" prompt="イベントを追加するためのイベント スケジュール ワークシートへのナビゲーション リンク" sqref="B23" xr:uid="{00000000-0002-0000-0000-000008000000}"/>
    <dataValidation allowBlank="1" showInputMessage="1" showErrorMessage="1" prompt="スケジュールを日単位、週単位で表示して、このワークシートにメモを追加します。イベント スケジュール ワークシートに任意の日付のイベントを追加します。時間間隔ワークシートで予定の時刻と間隔を変更します" sqref="A1" xr:uid="{00000000-0002-0000-0000-000009000000}"/>
    <dataValidation allowBlank="1" showInputMessage="1" showErrorMessage="1" prompt="スケジュール内で強調表示する活動や項目を入力します" sqref="B26:C26" xr:uid="{00000000-0002-0000-0000-00000A000000}"/>
    <dataValidation allowBlank="1" showInputMessage="1" showErrorMessage="1" prompt="時刻のスケジュールが時間間隔ワークシートの時刻テーブルの定義に基づいて自動的に更新されます。時計の画像がこのセルに入ります" sqref="E2" xr:uid="{00000000-0002-0000-0000-00000B000000}"/>
    <dataValidation allowBlank="1" showInputMessage="1" showErrorMessage="1" prompt="イベント スケジュールから自動的に更新される時刻が列 I にあります" sqref="I2" xr:uid="{00000000-0002-0000-0000-00000C000000}"/>
    <dataValidation allowBlank="1" showInputMessage="1" showErrorMessage="1" prompt="自動的に更新される週単位ビュー。列 H に曜日と日付、イベントの時刻と詳細が下の列 I と J に表示されます。カメラの画像とこの週単位ビューのタイトルがこのセルに入ります" sqref="H2" xr:uid="{00000000-0002-0000-0000-00000D000000}"/>
    <dataValidation allowBlank="1" showInputMessage="1" showErrorMessage="1" prompt="イベント スケジュールから自動的に更新されるイベントの詳細が列 J に入ります" sqref="J2" xr:uid="{00000000-0002-0000-0000-00000E000000}"/>
    <dataValidation allowBlank="1" showInputMessage="1" showErrorMessage="1" prompt="以下で、セル C13 に年、セル C15 に月、セル C17 に日を入力します。" sqref="B11:C11" xr:uid="{00000000-0002-0000-0000-00000F000000}"/>
    <dataValidation allowBlank="1" showInputMessage="1" showErrorMessage="1" prompt="以下のセルを選択し、時間間隔を変更してイベントを追加します。 " sqref="B19:C19" xr:uid="{00000000-0002-0000-0000-000010000000}"/>
    <dataValidation allowBlank="1" showInputMessage="1" showErrorMessage="1" prompt="スケジュール内で強調表示する活動や項目を以下に入力します。" sqref="B25" xr:uid="{00000000-0002-0000-0000-000011000000}"/>
    <dataValidation allowBlank="1" showInputMessage="1" showErrorMessage="1" prompt="このセルにはワークシートのタイトルが入ります。毎日の予定を表示するには、セル C13 から C17 に日付を入力します。セル B23 のイベント スケジュールに移動します。セル B21 に移動して時刻と間隔を変更します" sqref="B1" xr:uid="{00000000-0002-0000-0000-000012000000}"/>
    <dataValidation allowBlank="1" showInputMessage="1" showErrorMessage="1" prompt="完了したタスクにチェック マークを付けるためのチェック ボックスが、この列に入ります。メモ / To Do リストの各項目の 2 行目にチェックボックスがあります。たとえば、M3 から M5 のメモのチェックボックスは L4 にあります" sqref="L2" xr:uid="{00000000-0002-0000-0000-000013000000}"/>
    <dataValidation allowBlank="1" showInputMessage="1" showErrorMessage="1" prompt="右側のセルで年を設定します" sqref="B13" xr:uid="{00000000-0002-0000-0000-000014000000}"/>
    <dataValidation allowBlank="1" showInputMessage="1" showErrorMessage="1" prompt="右側のセルで月を選択します" sqref="B15" xr:uid="{00000000-0002-0000-0000-000015000000}"/>
    <dataValidation allowBlank="1" showInputMessage="1" showErrorMessage="1" prompt="右側のセルで日を設定します" sqref="B17" xr:uid="{00000000-0002-0000-0000-000016000000}"/>
  </dataValidations>
  <hyperlinks>
    <hyperlink ref="B21" location="'時間間隔'!A1" tooltip="時間間隔を編集する場合に選択します" display="Select to edit time intervals" xr:uid="{00000000-0004-0000-0000-000000000000}"/>
    <hyperlink ref="B23" location="'イベント スケジュール'!A1" tooltip="新しいイベントを追加する場合に選択します" display="Select to add a new event" xr:uid="{00000000-0004-0000-0000-000001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I9:J9 I15 I21 I26 I31 I3:J3 I35" unlockedFormula="1"/>
  </ignoredErrors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749992370372631"/>
    <pageSetUpPr autoPageBreaks="0" fitToPage="1"/>
  </sheetPr>
  <dimension ref="B1:H15"/>
  <sheetViews>
    <sheetView showGridLines="0" zoomScaleNormal="100" workbookViewId="0"/>
  </sheetViews>
  <sheetFormatPr defaultRowHeight="15.75" x14ac:dyDescent="0.25"/>
  <cols>
    <col min="1" max="1" width="2.109375" customWidth="1"/>
    <col min="2" max="2" width="14.77734375" customWidth="1"/>
    <col min="3" max="3" width="12" customWidth="1"/>
    <col min="4" max="4" width="2.77734375" customWidth="1"/>
    <col min="5" max="5" width="21.77734375" customWidth="1"/>
    <col min="6" max="6" width="20.109375" customWidth="1"/>
    <col min="7" max="7" width="50.109375" customWidth="1"/>
    <col min="8" max="8" width="21.77734375" hidden="1" customWidth="1"/>
    <col min="9" max="9" width="2.77734375" customWidth="1"/>
    <col min="10" max="10" width="7.109375" customWidth="1"/>
  </cols>
  <sheetData>
    <row r="1" spans="2:8" ht="39.950000000000003" customHeight="1" x14ac:dyDescent="0.25">
      <c r="B1" s="50" t="s">
        <v>16</v>
      </c>
      <c r="C1" s="50"/>
      <c r="E1" s="24"/>
      <c r="F1" s="23"/>
    </row>
    <row r="2" spans="2:8" ht="30.75" customHeight="1" x14ac:dyDescent="0.25">
      <c r="B2" s="49">
        <f ca="1">DAY(DateVal)</f>
        <v>22</v>
      </c>
      <c r="C2" s="49"/>
      <c r="E2" s="28" t="s">
        <v>18</v>
      </c>
      <c r="F2" s="28" t="s">
        <v>10</v>
      </c>
      <c r="G2" s="28" t="s">
        <v>11</v>
      </c>
      <c r="H2" s="25" t="s">
        <v>29</v>
      </c>
    </row>
    <row r="3" spans="2:8" ht="15" customHeight="1" x14ac:dyDescent="0.25">
      <c r="B3" s="49"/>
      <c r="C3" s="49"/>
      <c r="E3" s="26">
        <f ca="1">TODAY()</f>
        <v>44734</v>
      </c>
      <c r="F3" s="13">
        <v>0.25</v>
      </c>
      <c r="G3" s="27" t="s">
        <v>19</v>
      </c>
      <c r="H3" t="str">
        <f ca="1">イベント_スケジュール[[#This Row],[日付]]&amp;"|"&amp;COUNTIF($E$3:E3,E3)</f>
        <v>44734|1</v>
      </c>
    </row>
    <row r="4" spans="2:8" ht="15" customHeight="1" x14ac:dyDescent="0.25">
      <c r="B4" s="49"/>
      <c r="C4" s="49"/>
      <c r="E4" s="26">
        <f t="shared" ref="E4:E13" ca="1" si="0">TODAY()</f>
        <v>44734</v>
      </c>
      <c r="F4" s="13">
        <v>0.27083333333333331</v>
      </c>
      <c r="G4" s="27" t="s">
        <v>20</v>
      </c>
      <c r="H4" t="str">
        <f ca="1">イベント_スケジュール[[#This Row],[日付]]&amp;"|"&amp;COUNTIF($E$3:E4,E4)</f>
        <v>44734|2</v>
      </c>
    </row>
    <row r="5" spans="2:8" ht="15" customHeight="1" x14ac:dyDescent="0.25">
      <c r="B5" s="49"/>
      <c r="C5" s="49"/>
      <c r="E5" s="26">
        <f t="shared" ca="1" si="0"/>
        <v>44734</v>
      </c>
      <c r="F5" s="13">
        <v>0.3125</v>
      </c>
      <c r="G5" s="27" t="s">
        <v>21</v>
      </c>
      <c r="H5" t="str">
        <f ca="1">イベント_スケジュール[[#This Row],[日付]]&amp;"|"&amp;COUNTIF($E$3:E5,E5)</f>
        <v>44734|3</v>
      </c>
    </row>
    <row r="6" spans="2:8" ht="15" customHeight="1" x14ac:dyDescent="0.25">
      <c r="B6" s="48" t="str">
        <f ca="1">TEXT(DateVal,"aaaa")</f>
        <v>水曜日</v>
      </c>
      <c r="C6" s="48"/>
      <c r="E6" s="26">
        <f t="shared" ca="1" si="0"/>
        <v>44734</v>
      </c>
      <c r="F6" s="13">
        <v>0.33333333333333298</v>
      </c>
      <c r="G6" s="27" t="s">
        <v>22</v>
      </c>
      <c r="H6" t="str">
        <f ca="1">イベント_スケジュール[[#This Row],[日付]]&amp;"|"&amp;COUNTIF($E$3:E6,E6)</f>
        <v>44734|4</v>
      </c>
    </row>
    <row r="7" spans="2:8" ht="15" customHeight="1" x14ac:dyDescent="0.25">
      <c r="B7" s="48"/>
      <c r="C7" s="48"/>
      <c r="E7" s="26">
        <f t="shared" ca="1" si="0"/>
        <v>44734</v>
      </c>
      <c r="F7" s="13">
        <v>0.41666666666666669</v>
      </c>
      <c r="G7" s="27" t="s">
        <v>9</v>
      </c>
      <c r="H7" t="str">
        <f ca="1">イベント_スケジュール[[#This Row],[日付]]&amp;"|"&amp;COUNTIF($E$3:E7,E7)</f>
        <v>44734|5</v>
      </c>
    </row>
    <row r="8" spans="2:8" ht="15.75" customHeight="1" thickBot="1" x14ac:dyDescent="0.3">
      <c r="B8" s="47" t="str">
        <f ca="1">DateVal</f>
        <v>2022年6月22日</v>
      </c>
      <c r="C8" s="47"/>
      <c r="E8" s="26">
        <f t="shared" ca="1" si="0"/>
        <v>44734</v>
      </c>
      <c r="F8" s="13">
        <v>0.5</v>
      </c>
      <c r="G8" s="27" t="s">
        <v>23</v>
      </c>
      <c r="H8" t="str">
        <f ca="1">イベント_スケジュール[[#This Row],[日付]]&amp;"|"&amp;COUNTIF($E$3:E8,E8)</f>
        <v>44734|6</v>
      </c>
    </row>
    <row r="9" spans="2:8" ht="15" customHeight="1" thickTop="1" x14ac:dyDescent="0.25">
      <c r="B9" s="6"/>
      <c r="C9" s="6"/>
      <c r="E9" s="26">
        <f t="shared" ca="1" si="0"/>
        <v>44734</v>
      </c>
      <c r="F9" s="13">
        <v>0.54166666666666596</v>
      </c>
      <c r="G9" s="27" t="s">
        <v>24</v>
      </c>
      <c r="H9" t="str">
        <f ca="1">イベント_スケジュール[[#This Row],[日付]]&amp;"|"&amp;COUNTIF($E$3:E9,E9)</f>
        <v>44734|7</v>
      </c>
    </row>
    <row r="10" spans="2:8" ht="15" customHeight="1" x14ac:dyDescent="0.25">
      <c r="B10" s="30" t="s">
        <v>6</v>
      </c>
      <c r="C10" s="6"/>
      <c r="E10" s="26">
        <f t="shared" ca="1" si="0"/>
        <v>44734</v>
      </c>
      <c r="F10" s="13">
        <v>0.5625</v>
      </c>
      <c r="G10" s="27" t="s">
        <v>25</v>
      </c>
      <c r="H10" t="str">
        <f ca="1">イベント_スケジュール[[#This Row],[日付]]&amp;"|"&amp;COUNTIF($E$3:E10,E10)</f>
        <v>44734|8</v>
      </c>
    </row>
    <row r="11" spans="2:8" ht="15" customHeight="1" x14ac:dyDescent="0.25">
      <c r="B11" s="6"/>
      <c r="C11" s="6"/>
      <c r="E11" s="26">
        <f t="shared" ca="1" si="0"/>
        <v>44734</v>
      </c>
      <c r="F11" s="13">
        <v>0.625</v>
      </c>
      <c r="G11" s="27" t="s">
        <v>9</v>
      </c>
      <c r="H11" t="str">
        <f ca="1">イベント_スケジュール[[#This Row],[日付]]&amp;"|"&amp;COUNTIF($E$3:E11,E11)</f>
        <v>44734|9</v>
      </c>
    </row>
    <row r="12" spans="2:8" ht="15" customHeight="1" x14ac:dyDescent="0.25">
      <c r="B12" s="30" t="s">
        <v>17</v>
      </c>
      <c r="C12" s="6"/>
      <c r="E12" s="26">
        <f t="shared" ca="1" si="0"/>
        <v>44734</v>
      </c>
      <c r="F12" s="13">
        <v>0.70833333333333304</v>
      </c>
      <c r="G12" s="27" t="s">
        <v>26</v>
      </c>
      <c r="H12" t="str">
        <f ca="1">イベント_スケジュール[[#This Row],[日付]]&amp;"|"&amp;COUNTIF($E$3:E12,E12)</f>
        <v>44734|10</v>
      </c>
    </row>
    <row r="13" spans="2:8" ht="16.5" x14ac:dyDescent="0.25">
      <c r="B13" s="6"/>
      <c r="C13" s="6"/>
      <c r="E13" s="26">
        <f t="shared" ca="1" si="0"/>
        <v>44734</v>
      </c>
      <c r="F13" s="13">
        <v>0.75</v>
      </c>
      <c r="G13" s="27" t="s">
        <v>27</v>
      </c>
      <c r="H13" t="str">
        <f ca="1">イベント_スケジュール[[#This Row],[日付]]&amp;"|"&amp;COUNTIF($E$3:E13,E13)</f>
        <v>44734|11</v>
      </c>
    </row>
    <row r="14" spans="2:8" x14ac:dyDescent="0.25">
      <c r="E14" s="26">
        <f ca="1">TODAY()+1</f>
        <v>44735</v>
      </c>
      <c r="F14" s="13">
        <v>0.27083333333333331</v>
      </c>
      <c r="G14" s="27" t="s">
        <v>28</v>
      </c>
      <c r="H14" t="str">
        <f ca="1">イベント_スケジュール[[#This Row],[日付]]&amp;"|"&amp;COUNTIF($E$3:E15,E14)</f>
        <v>44735|2</v>
      </c>
    </row>
    <row r="15" spans="2:8" x14ac:dyDescent="0.25">
      <c r="E15" s="26">
        <f ca="1">TODAY()+1</f>
        <v>44735</v>
      </c>
      <c r="F15" s="13">
        <v>0.3125</v>
      </c>
      <c r="G15" s="27" t="s">
        <v>21</v>
      </c>
      <c r="H15" t="str">
        <f ca="1">イベント_スケジュール[[#This Row],[日付]]&amp;"|"&amp;COUNTIF($E$3:E15,E15)</f>
        <v>44735|2</v>
      </c>
    </row>
  </sheetData>
  <mergeCells count="4">
    <mergeCell ref="B8:C8"/>
    <mergeCell ref="B6:C7"/>
    <mergeCell ref="B2:C5"/>
    <mergeCell ref="B1:C1"/>
  </mergeCells>
  <phoneticPr fontId="2"/>
  <dataValidations count="10">
    <dataValidation type="list" allowBlank="1" showInputMessage="1" showErrorMessage="1" error="このイベント スケジュールの有効な時間を選択します。[キャンセル] を選択して、Alt キーと下方向キーを押し、リストから選んで Enter キーを押します" sqref="F3:F15" xr:uid="{00000000-0002-0000-0100-000000000000}">
      <formula1>TimesList</formula1>
    </dataValidation>
    <dataValidation allowBlank="1" showInputMessage="1" showErrorMessage="1" prompt="この列にイベントの日付を入力します" sqref="E2" xr:uid="{00000000-0002-0000-0100-000001000000}"/>
    <dataValidation allowBlank="1" showInputMessage="1" showErrorMessage="1" prompt="この列にイベントの時刻を入力します。Alt キーを押しながら下方向キーを押してドロップダウン リストを開き、Enter キーを押して時刻を選択します" sqref="F2" xr:uid="{00000000-0002-0000-0100-000002000000}"/>
    <dataValidation allowBlank="1" showInputMessage="1" showErrorMessage="1" prompt="この列にはイベントの説明を入力します" sqref="G2" xr:uid="{00000000-0002-0000-0100-000003000000}"/>
    <dataValidation allowBlank="1" showInputMessage="1" showErrorMessage="1" prompt="スケジュール テーブルにイベントを追加します。列 F の時間は、時間間隔ワークシートで定義されます。" sqref="A1" xr:uid="{00000000-0002-0000-0100-000004000000}"/>
    <dataValidation allowBlank="1" showInputMessage="1" showErrorMessage="1" prompt="時間間隔ワークシートへのナビゲーション リンク" sqref="B10" xr:uid="{00000000-0002-0000-0100-000005000000}"/>
    <dataValidation allowBlank="1" showInputMessage="1" showErrorMessage="1" prompt="毎日の予定ワークシートへのナビゲーション リンク" sqref="B12" xr:uid="{00000000-0002-0000-0100-000006000000}"/>
    <dataValidation allowBlank="1" showInputMessage="1" showErrorMessage="1" prompt="イベント スケジュール テーブルにイベントの日付、時刻、説明を入力します。時間間隔ワークシートと毎日の予定ワークシートへのナビゲーション リンクが、セル B10 と B12 に入ります" sqref="B1" xr:uid="{00000000-0002-0000-0100-000007000000}"/>
    <dataValidation allowBlank="1" showInputMessage="1" showErrorMessage="1" prompt="毎日の予定に定義したとおりに自動的に更新される日付" sqref="B2 B8" xr:uid="{00000000-0002-0000-0100-000008000000}"/>
    <dataValidation allowBlank="1" showInputMessage="1" showErrorMessage="1" prompt="毎日の予定に定義した日付に基づいて自動的に決定される曜日" sqref="B6" xr:uid="{00000000-0002-0000-0100-000009000000}"/>
  </dataValidations>
  <hyperlinks>
    <hyperlink ref="B10" location="'時間間隔'!A1" tooltip="時間間隔を編集する場合に選択します" display="Select to edit time intervals" xr:uid="{00000000-0004-0000-0100-000000000000}"/>
    <hyperlink ref="B12" location="'毎日の予定'!A1" tooltip="毎日の予定を表示する場合に選択します" display="Select to view Daily Schedule" xr:uid="{00000000-0004-0000-0100-000001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/>
    <pageSetUpPr autoPageBreaks="0" fitToPage="1"/>
  </sheetPr>
  <dimension ref="B1:E75"/>
  <sheetViews>
    <sheetView showGridLines="0" zoomScaleNormal="100" workbookViewId="0"/>
  </sheetViews>
  <sheetFormatPr defaultRowHeight="18.75" customHeight="1" x14ac:dyDescent="0.25"/>
  <cols>
    <col min="1" max="1" width="2.109375" customWidth="1"/>
    <col min="2" max="3" width="16.77734375" customWidth="1"/>
    <col min="4" max="4" width="2.77734375" customWidth="1"/>
    <col min="5" max="5" width="16.44140625" customWidth="1"/>
  </cols>
  <sheetData>
    <row r="1" spans="2:5" ht="39.950000000000003" customHeight="1" x14ac:dyDescent="0.25">
      <c r="B1" s="39" t="s">
        <v>30</v>
      </c>
      <c r="C1" s="39"/>
    </row>
    <row r="2" spans="2:5" ht="27.95" customHeight="1" x14ac:dyDescent="0.25">
      <c r="B2" s="46" t="s">
        <v>31</v>
      </c>
      <c r="C2" s="46"/>
      <c r="E2" s="29" t="s">
        <v>10</v>
      </c>
    </row>
    <row r="3" spans="2:5" ht="18.75" customHeight="1" x14ac:dyDescent="0.25">
      <c r="E3" s="1">
        <f>開始時刻</f>
        <v>0.25</v>
      </c>
    </row>
    <row r="4" spans="2:5" ht="18.75" customHeight="1" x14ac:dyDescent="0.25">
      <c r="B4" s="2" t="s">
        <v>35</v>
      </c>
      <c r="C4" s="5">
        <v>0.25</v>
      </c>
      <c r="E4" s="3">
        <f>IFERROR(IF($E3+増分&gt;終了時刻,"",$E3+増分),"")</f>
        <v>0.26041666666666669</v>
      </c>
    </row>
    <row r="5" spans="2:5" ht="18.75" customHeight="1" x14ac:dyDescent="0.25">
      <c r="E5" s="3">
        <f t="shared" ref="E5:E35" si="0">IFERROR(IF($E4+増分&gt;終了時刻,"",$E4+増分),"")</f>
        <v>0.27083333333333337</v>
      </c>
    </row>
    <row r="6" spans="2:5" ht="18.75" customHeight="1" x14ac:dyDescent="0.25">
      <c r="B6" s="2" t="s">
        <v>32</v>
      </c>
      <c r="C6" s="5" t="s">
        <v>34</v>
      </c>
      <c r="E6" s="3">
        <f t="shared" si="0"/>
        <v>0.28125000000000006</v>
      </c>
    </row>
    <row r="7" spans="2:5" ht="18.75" customHeight="1" x14ac:dyDescent="0.25">
      <c r="E7" s="3">
        <f t="shared" si="0"/>
        <v>0.29166666666666674</v>
      </c>
    </row>
    <row r="8" spans="2:5" ht="18.75" customHeight="1" x14ac:dyDescent="0.25">
      <c r="B8" s="2" t="s">
        <v>33</v>
      </c>
      <c r="C8" s="5">
        <v>0.875</v>
      </c>
      <c r="E8" s="3">
        <f t="shared" si="0"/>
        <v>0.30208333333333343</v>
      </c>
    </row>
    <row r="9" spans="2:5" ht="18.75" customHeight="1" x14ac:dyDescent="0.25">
      <c r="E9" s="3">
        <f t="shared" si="0"/>
        <v>0.31250000000000011</v>
      </c>
    </row>
    <row r="10" spans="2:5" ht="18.75" customHeight="1" x14ac:dyDescent="0.25">
      <c r="B10" s="46" t="s">
        <v>1</v>
      </c>
      <c r="C10" s="46"/>
      <c r="E10" s="3">
        <f t="shared" si="0"/>
        <v>0.3229166666666668</v>
      </c>
    </row>
    <row r="11" spans="2:5" ht="18.75" customHeight="1" x14ac:dyDescent="0.25">
      <c r="E11" s="3">
        <f t="shared" si="0"/>
        <v>0.33333333333333348</v>
      </c>
    </row>
    <row r="12" spans="2:5" ht="18.75" customHeight="1" x14ac:dyDescent="0.25">
      <c r="B12" s="4" t="s">
        <v>17</v>
      </c>
      <c r="E12" s="3">
        <f t="shared" si="0"/>
        <v>0.34375000000000017</v>
      </c>
    </row>
    <row r="13" spans="2:5" ht="18.75" customHeight="1" x14ac:dyDescent="0.25">
      <c r="E13" s="3">
        <f t="shared" si="0"/>
        <v>0.35416666666666685</v>
      </c>
    </row>
    <row r="14" spans="2:5" ht="18.75" customHeight="1" x14ac:dyDescent="0.25">
      <c r="B14" s="4" t="s">
        <v>7</v>
      </c>
      <c r="E14" s="3">
        <f t="shared" si="0"/>
        <v>0.36458333333333354</v>
      </c>
    </row>
    <row r="15" spans="2:5" ht="18.75" customHeight="1" x14ac:dyDescent="0.25">
      <c r="E15" s="3">
        <f t="shared" si="0"/>
        <v>0.37500000000000022</v>
      </c>
    </row>
    <row r="16" spans="2:5" ht="18.75" customHeight="1" x14ac:dyDescent="0.25">
      <c r="E16" s="3">
        <f t="shared" si="0"/>
        <v>0.38541666666666691</v>
      </c>
    </row>
    <row r="17" spans="5:5" ht="18.75" customHeight="1" x14ac:dyDescent="0.25">
      <c r="E17" s="3">
        <f t="shared" si="0"/>
        <v>0.39583333333333359</v>
      </c>
    </row>
    <row r="18" spans="5:5" ht="18.75" customHeight="1" x14ac:dyDescent="0.25">
      <c r="E18" s="3">
        <f t="shared" si="0"/>
        <v>0.40625000000000028</v>
      </c>
    </row>
    <row r="19" spans="5:5" ht="18.75" customHeight="1" x14ac:dyDescent="0.25">
      <c r="E19" s="3">
        <f t="shared" si="0"/>
        <v>0.41666666666666696</v>
      </c>
    </row>
    <row r="20" spans="5:5" ht="18.75" customHeight="1" x14ac:dyDescent="0.25">
      <c r="E20" s="3">
        <f t="shared" si="0"/>
        <v>0.42708333333333365</v>
      </c>
    </row>
    <row r="21" spans="5:5" ht="18.75" customHeight="1" x14ac:dyDescent="0.25">
      <c r="E21" s="3">
        <f t="shared" si="0"/>
        <v>0.43750000000000033</v>
      </c>
    </row>
    <row r="22" spans="5:5" ht="18.75" customHeight="1" x14ac:dyDescent="0.25">
      <c r="E22" s="3">
        <f t="shared" si="0"/>
        <v>0.44791666666666702</v>
      </c>
    </row>
    <row r="23" spans="5:5" ht="18.75" customHeight="1" x14ac:dyDescent="0.25">
      <c r="E23" s="3">
        <f t="shared" si="0"/>
        <v>0.4583333333333337</v>
      </c>
    </row>
    <row r="24" spans="5:5" ht="18.75" customHeight="1" x14ac:dyDescent="0.25">
      <c r="E24" s="3">
        <f t="shared" si="0"/>
        <v>0.46875000000000039</v>
      </c>
    </row>
    <row r="25" spans="5:5" ht="18.75" customHeight="1" x14ac:dyDescent="0.25">
      <c r="E25" s="3">
        <f t="shared" si="0"/>
        <v>0.47916666666666707</v>
      </c>
    </row>
    <row r="26" spans="5:5" ht="18.75" customHeight="1" x14ac:dyDescent="0.25">
      <c r="E26" s="3">
        <f t="shared" si="0"/>
        <v>0.48958333333333376</v>
      </c>
    </row>
    <row r="27" spans="5:5" ht="18.75" customHeight="1" x14ac:dyDescent="0.25">
      <c r="E27" s="3">
        <f t="shared" si="0"/>
        <v>0.50000000000000044</v>
      </c>
    </row>
    <row r="28" spans="5:5" ht="18.75" customHeight="1" x14ac:dyDescent="0.25">
      <c r="E28" s="3">
        <f t="shared" si="0"/>
        <v>0.51041666666666707</v>
      </c>
    </row>
    <row r="29" spans="5:5" ht="18.75" customHeight="1" x14ac:dyDescent="0.25">
      <c r="E29" s="3">
        <f t="shared" si="0"/>
        <v>0.5208333333333337</v>
      </c>
    </row>
    <row r="30" spans="5:5" ht="18.75" customHeight="1" x14ac:dyDescent="0.25">
      <c r="E30" s="3">
        <f t="shared" si="0"/>
        <v>0.53125000000000033</v>
      </c>
    </row>
    <row r="31" spans="5:5" ht="18.75" customHeight="1" x14ac:dyDescent="0.25">
      <c r="E31" s="3">
        <f t="shared" si="0"/>
        <v>0.54166666666666696</v>
      </c>
    </row>
    <row r="32" spans="5:5" ht="18.75" customHeight="1" x14ac:dyDescent="0.25">
      <c r="E32" s="3">
        <f t="shared" si="0"/>
        <v>0.55208333333333359</v>
      </c>
    </row>
    <row r="33" spans="5:5" ht="18.75" customHeight="1" x14ac:dyDescent="0.25">
      <c r="E33" s="3">
        <f t="shared" si="0"/>
        <v>0.56250000000000022</v>
      </c>
    </row>
    <row r="34" spans="5:5" ht="18.75" customHeight="1" x14ac:dyDescent="0.25">
      <c r="E34" s="3">
        <f t="shared" si="0"/>
        <v>0.57291666666666685</v>
      </c>
    </row>
    <row r="35" spans="5:5" ht="18.75" customHeight="1" x14ac:dyDescent="0.25">
      <c r="E35" s="3">
        <f t="shared" si="0"/>
        <v>0.58333333333333348</v>
      </c>
    </row>
    <row r="36" spans="5:5" ht="18.75" customHeight="1" x14ac:dyDescent="0.25">
      <c r="E36" s="3">
        <f t="shared" ref="E36:E67" si="1">IFERROR(IF($E35+増分&gt;終了時刻,"",$E35+増分),"")</f>
        <v>0.59375000000000011</v>
      </c>
    </row>
    <row r="37" spans="5:5" ht="18.75" customHeight="1" x14ac:dyDescent="0.25">
      <c r="E37" s="3">
        <f t="shared" si="1"/>
        <v>0.60416666666666674</v>
      </c>
    </row>
    <row r="38" spans="5:5" ht="18.75" customHeight="1" x14ac:dyDescent="0.25">
      <c r="E38" s="3">
        <f t="shared" si="1"/>
        <v>0.61458333333333337</v>
      </c>
    </row>
    <row r="39" spans="5:5" ht="18.75" customHeight="1" x14ac:dyDescent="0.25">
      <c r="E39" s="3">
        <f t="shared" si="1"/>
        <v>0.625</v>
      </c>
    </row>
    <row r="40" spans="5:5" ht="18.75" customHeight="1" x14ac:dyDescent="0.25">
      <c r="E40" s="3">
        <f t="shared" si="1"/>
        <v>0.63541666666666663</v>
      </c>
    </row>
    <row r="41" spans="5:5" ht="18.75" customHeight="1" x14ac:dyDescent="0.25">
      <c r="E41" s="3">
        <f t="shared" si="1"/>
        <v>0.64583333333333326</v>
      </c>
    </row>
    <row r="42" spans="5:5" ht="18.75" customHeight="1" x14ac:dyDescent="0.25">
      <c r="E42" s="3">
        <f t="shared" si="1"/>
        <v>0.65624999999999989</v>
      </c>
    </row>
    <row r="43" spans="5:5" ht="18.75" customHeight="1" x14ac:dyDescent="0.25">
      <c r="E43" s="3">
        <f t="shared" si="1"/>
        <v>0.66666666666666652</v>
      </c>
    </row>
    <row r="44" spans="5:5" ht="18.75" customHeight="1" x14ac:dyDescent="0.25">
      <c r="E44" s="3">
        <f t="shared" si="1"/>
        <v>0.67708333333333315</v>
      </c>
    </row>
    <row r="45" spans="5:5" ht="18.75" customHeight="1" x14ac:dyDescent="0.25">
      <c r="E45" s="3">
        <f t="shared" si="1"/>
        <v>0.68749999999999978</v>
      </c>
    </row>
    <row r="46" spans="5:5" ht="18.75" customHeight="1" x14ac:dyDescent="0.25">
      <c r="E46" s="3">
        <f t="shared" si="1"/>
        <v>0.69791666666666641</v>
      </c>
    </row>
    <row r="47" spans="5:5" ht="18.75" customHeight="1" x14ac:dyDescent="0.25">
      <c r="E47" s="3">
        <f t="shared" si="1"/>
        <v>0.70833333333333304</v>
      </c>
    </row>
    <row r="48" spans="5:5" ht="18.75" customHeight="1" x14ac:dyDescent="0.25">
      <c r="E48" s="3">
        <f t="shared" si="1"/>
        <v>0.71874999999999967</v>
      </c>
    </row>
    <row r="49" spans="5:5" ht="18.75" customHeight="1" x14ac:dyDescent="0.25">
      <c r="E49" s="3">
        <f t="shared" si="1"/>
        <v>0.7291666666666663</v>
      </c>
    </row>
    <row r="50" spans="5:5" ht="18.75" customHeight="1" x14ac:dyDescent="0.25">
      <c r="E50" s="3">
        <f t="shared" si="1"/>
        <v>0.73958333333333293</v>
      </c>
    </row>
    <row r="51" spans="5:5" ht="18.75" customHeight="1" x14ac:dyDescent="0.25">
      <c r="E51" s="3">
        <f t="shared" si="1"/>
        <v>0.74999999999999956</v>
      </c>
    </row>
    <row r="52" spans="5:5" ht="18.75" customHeight="1" x14ac:dyDescent="0.25">
      <c r="E52" s="3">
        <f t="shared" si="1"/>
        <v>0.76041666666666619</v>
      </c>
    </row>
    <row r="53" spans="5:5" ht="18.75" customHeight="1" x14ac:dyDescent="0.25">
      <c r="E53" s="3">
        <f t="shared" si="1"/>
        <v>0.77083333333333282</v>
      </c>
    </row>
    <row r="54" spans="5:5" ht="18.75" customHeight="1" x14ac:dyDescent="0.25">
      <c r="E54" s="3">
        <f t="shared" si="1"/>
        <v>0.78124999999999944</v>
      </c>
    </row>
    <row r="55" spans="5:5" ht="18.75" customHeight="1" x14ac:dyDescent="0.25">
      <c r="E55" s="3">
        <f t="shared" si="1"/>
        <v>0.79166666666666607</v>
      </c>
    </row>
    <row r="56" spans="5:5" ht="18.75" customHeight="1" x14ac:dyDescent="0.25">
      <c r="E56" s="3">
        <f t="shared" si="1"/>
        <v>0.8020833333333327</v>
      </c>
    </row>
    <row r="57" spans="5:5" ht="18.75" customHeight="1" x14ac:dyDescent="0.25">
      <c r="E57" s="3">
        <f t="shared" si="1"/>
        <v>0.81249999999999933</v>
      </c>
    </row>
    <row r="58" spans="5:5" ht="18.75" customHeight="1" x14ac:dyDescent="0.25">
      <c r="E58" s="3">
        <f t="shared" si="1"/>
        <v>0.82291666666666596</v>
      </c>
    </row>
    <row r="59" spans="5:5" ht="18.75" customHeight="1" x14ac:dyDescent="0.25">
      <c r="E59" s="3">
        <f t="shared" si="1"/>
        <v>0.83333333333333259</v>
      </c>
    </row>
    <row r="60" spans="5:5" ht="18.75" customHeight="1" x14ac:dyDescent="0.25">
      <c r="E60" s="3">
        <f t="shared" si="1"/>
        <v>0.84374999999999922</v>
      </c>
    </row>
    <row r="61" spans="5:5" ht="18.75" customHeight="1" x14ac:dyDescent="0.25">
      <c r="E61" s="3">
        <f t="shared" si="1"/>
        <v>0.85416666666666585</v>
      </c>
    </row>
    <row r="62" spans="5:5" ht="18.75" customHeight="1" x14ac:dyDescent="0.25">
      <c r="E62" s="3">
        <f t="shared" si="1"/>
        <v>0.86458333333333248</v>
      </c>
    </row>
    <row r="63" spans="5:5" ht="18.75" customHeight="1" x14ac:dyDescent="0.25">
      <c r="E63" s="3">
        <f t="shared" si="1"/>
        <v>0.87499999999999911</v>
      </c>
    </row>
    <row r="64" spans="5:5" ht="18.75" customHeight="1" x14ac:dyDescent="0.25">
      <c r="E64" s="3" t="str">
        <f t="shared" si="1"/>
        <v/>
      </c>
    </row>
    <row r="65" spans="5:5" ht="18.75" customHeight="1" x14ac:dyDescent="0.25">
      <c r="E65" s="3" t="str">
        <f t="shared" si="1"/>
        <v/>
      </c>
    </row>
    <row r="66" spans="5:5" ht="18.75" customHeight="1" x14ac:dyDescent="0.25">
      <c r="E66" s="3" t="str">
        <f t="shared" si="1"/>
        <v/>
      </c>
    </row>
    <row r="67" spans="5:5" ht="18.75" customHeight="1" x14ac:dyDescent="0.25">
      <c r="E67" s="3" t="str">
        <f t="shared" si="1"/>
        <v/>
      </c>
    </row>
    <row r="68" spans="5:5" ht="18.75" customHeight="1" x14ac:dyDescent="0.25">
      <c r="E68" s="3" t="str">
        <f t="shared" ref="E68:E75" si="2">IFERROR(IF($E67+増分&gt;終了時刻,"",$E67+増分),"")</f>
        <v/>
      </c>
    </row>
    <row r="69" spans="5:5" ht="18.75" customHeight="1" x14ac:dyDescent="0.25">
      <c r="E69" s="3" t="str">
        <f t="shared" si="2"/>
        <v/>
      </c>
    </row>
    <row r="70" spans="5:5" ht="18.75" customHeight="1" x14ac:dyDescent="0.25">
      <c r="E70" s="3" t="str">
        <f t="shared" si="2"/>
        <v/>
      </c>
    </row>
    <row r="71" spans="5:5" ht="18.75" customHeight="1" x14ac:dyDescent="0.25">
      <c r="E71" s="3" t="str">
        <f t="shared" si="2"/>
        <v/>
      </c>
    </row>
    <row r="72" spans="5:5" ht="18.75" customHeight="1" x14ac:dyDescent="0.25">
      <c r="E72" s="3" t="str">
        <f t="shared" si="2"/>
        <v/>
      </c>
    </row>
    <row r="73" spans="5:5" ht="18.75" customHeight="1" x14ac:dyDescent="0.25">
      <c r="E73" s="3" t="str">
        <f t="shared" si="2"/>
        <v/>
      </c>
    </row>
    <row r="74" spans="5:5" ht="18.75" customHeight="1" x14ac:dyDescent="0.25">
      <c r="E74" s="3" t="str">
        <f t="shared" si="2"/>
        <v/>
      </c>
    </row>
    <row r="75" spans="5:5" ht="18.75" customHeight="1" x14ac:dyDescent="0.25">
      <c r="E75" s="3" t="str">
        <f t="shared" si="2"/>
        <v/>
      </c>
    </row>
  </sheetData>
  <mergeCells count="3">
    <mergeCell ref="B2:C2"/>
    <mergeCell ref="B10:C10"/>
    <mergeCell ref="B1:C1"/>
  </mergeCells>
  <phoneticPr fontId="2"/>
  <conditionalFormatting sqref="E3:E75">
    <cfRule type="expression" dxfId="3" priority="1">
      <formula>$E3&gt;終了時刻</formula>
    </cfRule>
    <cfRule type="expression" dxfId="2" priority="2">
      <formula>$E3=終了時刻</formula>
    </cfRule>
  </conditionalFormatting>
  <dataValidations count="14">
    <dataValidation allowBlank="1" showInputMessage="1" showErrorMessage="1" prompt="このワークシートでは時間間隔を定義します。列 E の時刻に基づいて、毎日の予定ワークシートの列 E のスケジュールと、イベント スケジュール ワークシートの列 F の時刻オプションが更新されます" sqref="A1" xr:uid="{00000000-0002-0000-0200-000000000000}"/>
    <dataValidation allowBlank="1" showInputMessage="1" showErrorMessage="1" prompt="このセルに開始時刻を入力します" sqref="C4" xr:uid="{00000000-0002-0000-0200-000001000000}"/>
    <dataValidation type="list" errorStyle="warning" allowBlank="1" showInputMessage="1" showErrorMessage="1" error="このセルではリストから間隔を選択します。[キャンセル] を選択し、Alt キーを押しながら下方向キーを押してから、Enter キーを押して選択します" prompt="リストから間隔を選択します。ドロップ ダウン リストからローン シナリオを選択します。Alt キーを押しながら下方向キーを押してリストを開き、Enter キーを押してシナリオを選択します" sqref="C6" xr:uid="{00000000-0002-0000-0200-000002000000}">
      <formula1>"15 分, 30 分, 45 分, 60 分"</formula1>
    </dataValidation>
    <dataValidation errorStyle="warning" allowBlank="1" showInputMessage="1" showErrorMessage="1" prompt="このセルにスケジュールの終了時刻を入力します" sqref="C8" xr:uid="{00000000-0002-0000-0200-000003000000}"/>
    <dataValidation allowBlank="1" showInputMessage="1" showErrorMessage="1" prompt="スケジュールを構成するには、開始時刻を更新し、間隔の増分値と終了時刻を設定します。列 E の時刻テーブルが自動的に更新されます" sqref="B2 C2" xr:uid="{00000000-0002-0000-0200-000004000000}"/>
    <dataValidation allowBlank="1" showInputMessage="1" showErrorMessage="1" prompt="毎日の予定ワークシートの時刻テーブルを変更して、このワークシートのスケジュールを更新します。C4 に開始時刻、C6 に時間間隔、C8 に終了時刻を入力します" sqref="B1" xr:uid="{00000000-0002-0000-0200-000005000000}"/>
    <dataValidation allowBlank="1" showInputMessage="1" showErrorMessage="1" prompt="時刻テーブルは、このワークシートのセル C4 から C8 に入力した開始時刻、間隔、終了時刻に基づいて自動的に更新されます" sqref="E2" xr:uid="{00000000-0002-0000-0200-000006000000}"/>
    <dataValidation allowBlank="1" showInputMessage="1" showErrorMessage="1" prompt="右側のセルで開始時刻を設定します" sqref="B4" xr:uid="{00000000-0002-0000-0200-000007000000}"/>
    <dataValidation allowBlank="1" showInputMessage="1" showErrorMessage="1" prompt="右側のセルで時間間隔を設定します" sqref="B6" xr:uid="{00000000-0002-0000-0200-000008000000}"/>
    <dataValidation allowBlank="1" showInputMessage="1" showErrorMessage="1" prompt="右側のセルで終了時刻を設定します" sqref="B8" xr:uid="{00000000-0002-0000-0200-000009000000}"/>
    <dataValidation allowBlank="1" showInputMessage="1" showErrorMessage="1" prompt="以下のセルを選択して、毎日の予定を表示し、イベントを追加します。" sqref="B10:C10" xr:uid="{00000000-0002-0000-0200-00000A000000}"/>
    <dataValidation allowBlank="1" showInputMessage="1" showErrorMessage="1" prompt="イベントを追加するためのイベント スケジュール ワークシートへのナビゲーション リンク" sqref="B14" xr:uid="{00000000-0002-0000-0200-00000B000000}"/>
    <dataValidation allowBlank="1" showInputMessage="1" showErrorMessage="1" prompt="毎日の予定へのナビゲーション リンク" sqref="B12" xr:uid="{00000000-0002-0000-0200-00000C000000}"/>
    <dataValidation allowBlank="1" showErrorMessage="1" sqref="C3" xr:uid="{37A2AA15-E2A3-4120-A753-7CE8E4E981B4}"/>
  </dataValidations>
  <hyperlinks>
    <hyperlink ref="B12" location="'毎日の予定'!A1" tooltip="毎日の予定を表示する場合に選択" display="Select to View Daily Schedule" xr:uid="{00000000-0004-0000-0200-000000000000}"/>
    <hyperlink ref="B14" location="'イベント スケジュール'!A1" tooltip="新しいイベントを追加する場合に選択します" display="Select to add a new event" xr:uid="{00000000-0004-0000-0200-000001000000}"/>
  </hyperlinks>
  <printOptions horizontalCentered="1"/>
  <pageMargins left="0.7" right="0.7" top="0.75" bottom="0.75" header="0.3" footer="0.3"/>
  <pageSetup paperSize="9" orientation="portrait" r:id="rId1"/>
  <headerFooter differentFirst="1">
    <oddFooter>Page &amp;P of &amp;N</oddFooter>
  </headerFooter>
  <ignoredErrors>
    <ignoredError sqref="E3" calculatedColumn="1"/>
  </ignoredErrors>
  <drawing r:id="rId2"/>
  <tableParts count="1">
    <tablePart r:id="rId3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3B6F51A6-2A0B-4A19-ADAB-F19286E03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3.xml><?xml version="1.0" encoding="utf-8"?>
<ds:datastoreItem xmlns:ds="http://schemas.openxmlformats.org/officeDocument/2006/customXml" ds:itemID="{4746A071-F2F6-44F3-8DF3-AE550BE92C41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6073B13A-3754-45DE-8063-DBE88D20DC5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TM02780252</ap:Template>
  <ap:ScaleCrop>false</ap:ScaleCrop>
  <ap:HeadingPairs>
    <vt:vector baseType="variant" size="4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ap:HeadingPairs>
  <ap:TitlesOfParts>
    <vt:vector baseType="lpstr" size="14">
      <vt:lpstr>毎日の予定</vt:lpstr>
      <vt:lpstr>イベント スケジュール</vt:lpstr>
      <vt:lpstr>時間間隔</vt:lpstr>
      <vt:lpstr>ColumnTitle2</vt:lpstr>
      <vt:lpstr>ColumnTitle3</vt:lpstr>
      <vt:lpstr>DayVal</vt:lpstr>
      <vt:lpstr>MinuteText</vt:lpstr>
      <vt:lpstr>MonthName</vt:lpstr>
      <vt:lpstr>ScheduleHighlight</vt:lpstr>
      <vt:lpstr>TimesList</vt:lpstr>
      <vt:lpstr>Title1</vt:lpstr>
      <vt:lpstr>開始時刻</vt:lpstr>
      <vt:lpstr>終了時刻</vt:lpstr>
      <vt:lpstr>年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2021-12-13T07:35:21Z</dcterms:created>
  <dcterms:modified xsi:type="dcterms:W3CDTF">2022-06-22T02:26:56Z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