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/>
  <bookViews>
    <workbookView xWindow="3555" yWindow="-180" windowWidth="11580" windowHeight="8100" activeTab="1"/>
  </bookViews>
  <sheets>
    <sheet name="使い方" sheetId="4" r:id="rId1"/>
    <sheet name="6月1週目" sheetId="1" r:id="rId2"/>
    <sheet name="6月2週目" sheetId="9" r:id="rId3"/>
    <sheet name="6月3週目" sheetId="10" r:id="rId4"/>
    <sheet name="6月4週目" sheetId="11" r:id="rId5"/>
    <sheet name="6月5週目" sheetId="12" r:id="rId6"/>
  </sheets>
  <definedNames>
    <definedName name="_xlnm.Print_Area" localSheetId="1">'6月1週目'!$A$1:$K$44</definedName>
    <definedName name="_xlnm.Print_Area" localSheetId="2">'6月2週目'!$A$1:$K$44</definedName>
    <definedName name="_xlnm.Print_Area" localSheetId="3">'6月3週目'!$A$1:$K$44</definedName>
    <definedName name="_xlnm.Print_Area" localSheetId="4">'6月4週目'!$A$1:$K$44</definedName>
    <definedName name="_xlnm.Print_Area" localSheetId="5">'6月5週目'!$A$1:$K$44</definedName>
    <definedName name="_xlnm.Print_Area" localSheetId="0">使い方!$A$1:$K$49</definedName>
  </definedNames>
  <calcPr calcId="145621"/>
</workbook>
</file>

<file path=xl/calcChain.xml><?xml version="1.0" encoding="utf-8"?>
<calcChain xmlns="http://schemas.openxmlformats.org/spreadsheetml/2006/main">
  <c r="T14" i="12" l="1"/>
  <c r="L14" i="12"/>
  <c r="T13" i="12"/>
  <c r="L13" i="12"/>
  <c r="T12" i="12"/>
  <c r="L12" i="12"/>
  <c r="T11" i="12"/>
  <c r="L11" i="12"/>
  <c r="T10" i="12"/>
  <c r="L10" i="12"/>
  <c r="T9" i="12"/>
  <c r="L9" i="12"/>
  <c r="Y38" i="12" s="1"/>
  <c r="Z38" i="12" s="1"/>
  <c r="T8" i="12"/>
  <c r="L8" i="12"/>
  <c r="Y36" i="12" s="1"/>
  <c r="Z36" i="12" s="1"/>
  <c r="T7" i="12"/>
  <c r="L7" i="12"/>
  <c r="Y34" i="12" s="1"/>
  <c r="Z34" i="12" s="1"/>
  <c r="T6" i="12"/>
  <c r="L6" i="12"/>
  <c r="Y32" i="12" s="1"/>
  <c r="Z32" i="12" s="1"/>
  <c r="T5" i="12"/>
  <c r="L5" i="12"/>
  <c r="Y30" i="12" s="1"/>
  <c r="Z30" i="12" s="1"/>
  <c r="T39" i="11"/>
  <c r="L39" i="11"/>
  <c r="T38" i="11"/>
  <c r="L38" i="11"/>
  <c r="T37" i="11"/>
  <c r="L37" i="11"/>
  <c r="T36" i="11"/>
  <c r="L36" i="11"/>
  <c r="T35" i="11"/>
  <c r="L35" i="11"/>
  <c r="T34" i="11"/>
  <c r="L34" i="11"/>
  <c r="T33" i="11"/>
  <c r="L33" i="11"/>
  <c r="T32" i="11"/>
  <c r="L32" i="11"/>
  <c r="T31" i="11"/>
  <c r="L31" i="11"/>
  <c r="T30" i="11"/>
  <c r="L30" i="11"/>
  <c r="T29" i="11"/>
  <c r="L29" i="11"/>
  <c r="T28" i="11"/>
  <c r="L28" i="11"/>
  <c r="T27" i="11"/>
  <c r="L27" i="11"/>
  <c r="T26" i="11"/>
  <c r="L26" i="11"/>
  <c r="T25" i="11"/>
  <c r="L25" i="11"/>
  <c r="T24" i="11"/>
  <c r="L24" i="11"/>
  <c r="T23" i="11"/>
  <c r="L23" i="11"/>
  <c r="T22" i="11"/>
  <c r="L22" i="11"/>
  <c r="T21" i="11"/>
  <c r="L21" i="11"/>
  <c r="T20" i="11"/>
  <c r="L20" i="11"/>
  <c r="T19" i="11"/>
  <c r="L19" i="11"/>
  <c r="T18" i="11"/>
  <c r="L18" i="11"/>
  <c r="T17" i="11"/>
  <c r="L17" i="11"/>
  <c r="T16" i="11"/>
  <c r="L16" i="11"/>
  <c r="T15" i="11"/>
  <c r="L15" i="11"/>
  <c r="T14" i="11"/>
  <c r="L14" i="11"/>
  <c r="T13" i="11"/>
  <c r="L13" i="11"/>
  <c r="T12" i="11"/>
  <c r="L12" i="11"/>
  <c r="T11" i="11"/>
  <c r="L11" i="11"/>
  <c r="T10" i="11"/>
  <c r="L10" i="11"/>
  <c r="T9" i="11"/>
  <c r="L9" i="11"/>
  <c r="Y38" i="11" s="1"/>
  <c r="Z38" i="11" s="1"/>
  <c r="T8" i="11"/>
  <c r="L8" i="11"/>
  <c r="Y36" i="11" s="1"/>
  <c r="Z36" i="11" s="1"/>
  <c r="T7" i="11"/>
  <c r="L7" i="11"/>
  <c r="Y34" i="11" s="1"/>
  <c r="Z34" i="11" s="1"/>
  <c r="T6" i="11"/>
  <c r="L6" i="11"/>
  <c r="Y32" i="11" s="1"/>
  <c r="Z32" i="11" s="1"/>
  <c r="T5" i="11"/>
  <c r="L5" i="11"/>
  <c r="Y30" i="11" s="1"/>
  <c r="Z30" i="11" s="1"/>
  <c r="T39" i="10"/>
  <c r="L39" i="10"/>
  <c r="T38" i="10"/>
  <c r="L38" i="10"/>
  <c r="T37" i="10"/>
  <c r="L37" i="10"/>
  <c r="T36" i="10"/>
  <c r="L36" i="10"/>
  <c r="T35" i="10"/>
  <c r="L35" i="10"/>
  <c r="T34" i="10"/>
  <c r="L34" i="10"/>
  <c r="T33" i="10"/>
  <c r="L33" i="10"/>
  <c r="T32" i="10"/>
  <c r="L32" i="10"/>
  <c r="T31" i="10"/>
  <c r="L31" i="10"/>
  <c r="T30" i="10"/>
  <c r="L30" i="10"/>
  <c r="T29" i="10"/>
  <c r="L29" i="10"/>
  <c r="T28" i="10"/>
  <c r="L28" i="10"/>
  <c r="T27" i="10"/>
  <c r="L27" i="10"/>
  <c r="T26" i="10"/>
  <c r="L26" i="10"/>
  <c r="T25" i="10"/>
  <c r="L25" i="10"/>
  <c r="T24" i="10"/>
  <c r="L24" i="10"/>
  <c r="T23" i="10"/>
  <c r="L23" i="10"/>
  <c r="T22" i="10"/>
  <c r="L22" i="10"/>
  <c r="T21" i="10"/>
  <c r="L21" i="10"/>
  <c r="T20" i="10"/>
  <c r="L20" i="10"/>
  <c r="T19" i="10"/>
  <c r="L19" i="10"/>
  <c r="T18" i="10"/>
  <c r="L18" i="10"/>
  <c r="T17" i="10"/>
  <c r="L17" i="10"/>
  <c r="T16" i="10"/>
  <c r="L16" i="10"/>
  <c r="T15" i="10"/>
  <c r="L15" i="10"/>
  <c r="T14" i="10"/>
  <c r="L14" i="10"/>
  <c r="T13" i="10"/>
  <c r="L13" i="10"/>
  <c r="T12" i="10"/>
  <c r="L12" i="10"/>
  <c r="T11" i="10"/>
  <c r="L11" i="10"/>
  <c r="T10" i="10"/>
  <c r="L10" i="10"/>
  <c r="T9" i="10"/>
  <c r="L9" i="10"/>
  <c r="Y38" i="10" s="1"/>
  <c r="Z38" i="10" s="1"/>
  <c r="T8" i="10"/>
  <c r="L8" i="10"/>
  <c r="Y36" i="10" s="1"/>
  <c r="Z36" i="10" s="1"/>
  <c r="T7" i="10"/>
  <c r="L7" i="10"/>
  <c r="Y34" i="10" s="1"/>
  <c r="Z34" i="10" s="1"/>
  <c r="T6" i="10"/>
  <c r="L6" i="10"/>
  <c r="Y32" i="10" s="1"/>
  <c r="Z32" i="10" s="1"/>
  <c r="T5" i="10"/>
  <c r="L5" i="10"/>
  <c r="Y30" i="10" s="1"/>
  <c r="Z30" i="10" s="1"/>
  <c r="T39" i="9"/>
  <c r="L39" i="9"/>
  <c r="T38" i="9"/>
  <c r="L38" i="9"/>
  <c r="T37" i="9"/>
  <c r="L37" i="9"/>
  <c r="T36" i="9"/>
  <c r="L36" i="9"/>
  <c r="T35" i="9"/>
  <c r="L35" i="9"/>
  <c r="T34" i="9"/>
  <c r="L34" i="9"/>
  <c r="T33" i="9"/>
  <c r="L33" i="9"/>
  <c r="T32" i="9"/>
  <c r="L32" i="9"/>
  <c r="T31" i="9"/>
  <c r="L31" i="9"/>
  <c r="T30" i="9"/>
  <c r="L30" i="9"/>
  <c r="T29" i="9"/>
  <c r="L29" i="9"/>
  <c r="T28" i="9"/>
  <c r="L28" i="9"/>
  <c r="T27" i="9"/>
  <c r="L27" i="9"/>
  <c r="T26" i="9"/>
  <c r="L26" i="9"/>
  <c r="T25" i="9"/>
  <c r="L25" i="9"/>
  <c r="T24" i="9"/>
  <c r="L24" i="9"/>
  <c r="T23" i="9"/>
  <c r="L23" i="9"/>
  <c r="T22" i="9"/>
  <c r="L22" i="9"/>
  <c r="T21" i="9"/>
  <c r="L21" i="9"/>
  <c r="T20" i="9"/>
  <c r="L20" i="9"/>
  <c r="T19" i="9"/>
  <c r="L19" i="9"/>
  <c r="T18" i="9"/>
  <c r="L18" i="9"/>
  <c r="T17" i="9"/>
  <c r="L17" i="9"/>
  <c r="T16" i="9"/>
  <c r="L16" i="9"/>
  <c r="T15" i="9"/>
  <c r="L15" i="9"/>
  <c r="T14" i="9"/>
  <c r="L14" i="9"/>
  <c r="T13" i="9"/>
  <c r="L13" i="9"/>
  <c r="T12" i="9"/>
  <c r="L12" i="9"/>
  <c r="T11" i="9"/>
  <c r="L11" i="9"/>
  <c r="T10" i="9"/>
  <c r="L10" i="9"/>
  <c r="T9" i="9"/>
  <c r="L9" i="9"/>
  <c r="Y38" i="9" s="1"/>
  <c r="Z38" i="9" s="1"/>
  <c r="T8" i="9"/>
  <c r="L8" i="9"/>
  <c r="Y36" i="9" s="1"/>
  <c r="Z36" i="9" s="1"/>
  <c r="T7" i="9"/>
  <c r="L7" i="9"/>
  <c r="Y34" i="9" s="1"/>
  <c r="Z34" i="9" s="1"/>
  <c r="T6" i="9"/>
  <c r="L6" i="9"/>
  <c r="Y32" i="9" s="1"/>
  <c r="Z32" i="9" s="1"/>
  <c r="T5" i="9"/>
  <c r="L5" i="9"/>
  <c r="Y30" i="9" s="1"/>
  <c r="Z30" i="9" s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10" i="1"/>
  <c r="T11" i="1"/>
  <c r="T12" i="1"/>
  <c r="T13" i="1"/>
  <c r="T14" i="1"/>
  <c r="T9" i="1"/>
  <c r="T8" i="1"/>
  <c r="T7" i="1"/>
  <c r="T6" i="1"/>
  <c r="T5" i="1"/>
  <c r="L39" i="1" l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Y36" i="1" s="1"/>
  <c r="L7" i="1"/>
  <c r="L6" i="1"/>
  <c r="Y32" i="1" s="1"/>
  <c r="L5" i="1"/>
  <c r="Z32" i="1" l="1"/>
  <c r="F19" i="12"/>
  <c r="H19" i="12" s="1"/>
  <c r="Z36" i="1"/>
  <c r="F23" i="12"/>
  <c r="H23" i="12" s="1"/>
  <c r="Y34" i="1"/>
  <c r="F21" i="12" s="1"/>
  <c r="H21" i="12" s="1"/>
  <c r="Y38" i="1"/>
  <c r="F25" i="12" s="1"/>
  <c r="H25" i="12" s="1"/>
  <c r="Y30" i="1"/>
  <c r="Z30" i="1" l="1"/>
  <c r="F17" i="12"/>
  <c r="H17" i="12" s="1"/>
  <c r="Z34" i="1"/>
  <c r="Z38" i="1"/>
</calcChain>
</file>

<file path=xl/sharedStrings.xml><?xml version="1.0" encoding="utf-8"?>
<sst xmlns="http://schemas.openxmlformats.org/spreadsheetml/2006/main" count="259" uniqueCount="40">
  <si>
    <t>主食</t>
    <rPh sb="0" eb="2">
      <t>シュショク</t>
    </rPh>
    <phoneticPr fontId="1"/>
  </si>
  <si>
    <t>朝</t>
    <rPh sb="0" eb="1">
      <t>アサ</t>
    </rPh>
    <phoneticPr fontId="1"/>
  </si>
  <si>
    <t>昼</t>
    <rPh sb="0" eb="1">
      <t>ヒル</t>
    </rPh>
    <phoneticPr fontId="1"/>
  </si>
  <si>
    <t>晩</t>
    <rPh sb="0" eb="1">
      <t>バン</t>
    </rPh>
    <phoneticPr fontId="1"/>
  </si>
  <si>
    <t>副菜</t>
    <rPh sb="0" eb="2">
      <t>フクサイ</t>
    </rPh>
    <phoneticPr fontId="1"/>
  </si>
  <si>
    <t>主菜</t>
    <rPh sb="0" eb="2">
      <t>シュサイ</t>
    </rPh>
    <phoneticPr fontId="1"/>
  </si>
  <si>
    <t>牛乳・乳製品</t>
    <rPh sb="0" eb="2">
      <t>ギュウニュウ</t>
    </rPh>
    <rPh sb="3" eb="6">
      <t>ニュウセイヒン</t>
    </rPh>
    <phoneticPr fontId="1"/>
  </si>
  <si>
    <t>果物</t>
    <rPh sb="0" eb="2">
      <t>クダモノ</t>
    </rPh>
    <phoneticPr fontId="1"/>
  </si>
  <si>
    <t>月</t>
  </si>
  <si>
    <t>火</t>
  </si>
  <si>
    <t>木</t>
  </si>
  <si>
    <t>金</t>
  </si>
  <si>
    <t>土</t>
  </si>
  <si>
    <t>白ごはん</t>
    <rPh sb="0" eb="1">
      <t>シロ</t>
    </rPh>
    <phoneticPr fontId="1"/>
  </si>
  <si>
    <t>みそしる</t>
    <phoneticPr fontId="1"/>
  </si>
  <si>
    <t>目玉焼き</t>
    <rPh sb="0" eb="3">
      <t>メダマヤ</t>
    </rPh>
    <phoneticPr fontId="1"/>
  </si>
  <si>
    <t>牛乳</t>
    <rPh sb="0" eb="2">
      <t>ギュウニュウ</t>
    </rPh>
    <phoneticPr fontId="1"/>
  </si>
  <si>
    <t>マカロニサラダ</t>
    <phoneticPr fontId="1"/>
  </si>
  <si>
    <t>ハンバーグ</t>
    <phoneticPr fontId="1"/>
  </si>
  <si>
    <t>缶詰のみかん</t>
    <rPh sb="0" eb="2">
      <t>カンヅメ</t>
    </rPh>
    <phoneticPr fontId="1"/>
  </si>
  <si>
    <t>生野菜のサラダ</t>
    <rPh sb="0" eb="3">
      <t>ナマヤサイ</t>
    </rPh>
    <phoneticPr fontId="1"/>
  </si>
  <si>
    <t>ひらめのソテー</t>
    <phoneticPr fontId="1"/>
  </si>
  <si>
    <t>りんご</t>
    <phoneticPr fontId="1"/>
  </si>
  <si>
    <t>五目ごはん</t>
    <rPh sb="0" eb="2">
      <t>ゴモク</t>
    </rPh>
    <phoneticPr fontId="1"/>
  </si>
  <si>
    <r>
      <t>SV</t>
    </r>
    <r>
      <rPr>
        <b/>
        <sz val="8"/>
        <color theme="0"/>
        <rFont val="メイリオ"/>
        <family val="3"/>
        <charset val="128"/>
      </rPr>
      <t>（つ）</t>
    </r>
    <phoneticPr fontId="1"/>
  </si>
  <si>
    <r>
      <t>SV</t>
    </r>
    <r>
      <rPr>
        <b/>
        <sz val="8"/>
        <color theme="0"/>
        <rFont val="メイリオ"/>
        <family val="3"/>
        <charset val="128"/>
      </rPr>
      <t>（つ）</t>
    </r>
    <phoneticPr fontId="1"/>
  </si>
  <si>
    <t>水</t>
    <rPh sb="0" eb="1">
      <t>スイ</t>
    </rPh>
    <phoneticPr fontId="1"/>
  </si>
  <si>
    <t>日</t>
  </si>
  <si>
    <t>主食</t>
    <rPh sb="0" eb="2">
      <t>シュショク</t>
    </rPh>
    <phoneticPr fontId="1"/>
  </si>
  <si>
    <t>副菜</t>
    <rPh sb="0" eb="2">
      <t>フクサイ</t>
    </rPh>
    <phoneticPr fontId="1"/>
  </si>
  <si>
    <t>主菜</t>
    <rPh sb="0" eb="2">
      <t>シュサイ</t>
    </rPh>
    <phoneticPr fontId="1"/>
  </si>
  <si>
    <t>牛乳・乳製品</t>
    <rPh sb="0" eb="2">
      <t>ギュウニュウ</t>
    </rPh>
    <rPh sb="3" eb="6">
      <t>ニュウセイヒン</t>
    </rPh>
    <phoneticPr fontId="1"/>
  </si>
  <si>
    <t>果物</t>
    <rPh sb="0" eb="2">
      <t>クダモノ</t>
    </rPh>
    <phoneticPr fontId="1"/>
  </si>
  <si>
    <t>6月1週目 TOTAL</t>
    <rPh sb="1" eb="2">
      <t>ガツ</t>
    </rPh>
    <rPh sb="3" eb="4">
      <t>シュウ</t>
    </rPh>
    <rPh sb="4" eb="5">
      <t>メ</t>
    </rPh>
    <phoneticPr fontId="1"/>
  </si>
  <si>
    <t>6月2週目 TOTAL</t>
    <rPh sb="1" eb="2">
      <t>ガツ</t>
    </rPh>
    <rPh sb="3" eb="4">
      <t>シュウ</t>
    </rPh>
    <rPh sb="4" eb="5">
      <t>メ</t>
    </rPh>
    <phoneticPr fontId="1"/>
  </si>
  <si>
    <t>6月3週目 TOTAL</t>
    <rPh sb="1" eb="2">
      <t>ガツ</t>
    </rPh>
    <rPh sb="3" eb="4">
      <t>シュウ</t>
    </rPh>
    <rPh sb="4" eb="5">
      <t>メ</t>
    </rPh>
    <phoneticPr fontId="1"/>
  </si>
  <si>
    <t>6月4週目 TOTAL</t>
    <rPh sb="1" eb="2">
      <t>ガツ</t>
    </rPh>
    <rPh sb="3" eb="4">
      <t>シュウ</t>
    </rPh>
    <rPh sb="4" eb="5">
      <t>メ</t>
    </rPh>
    <phoneticPr fontId="1"/>
  </si>
  <si>
    <t>6月5週目 TOTAL</t>
    <rPh sb="1" eb="2">
      <t>ガツ</t>
    </rPh>
    <rPh sb="3" eb="4">
      <t>シュウ</t>
    </rPh>
    <rPh sb="4" eb="5">
      <t>メ</t>
    </rPh>
    <phoneticPr fontId="1"/>
  </si>
  <si>
    <t>6月 TOTAL</t>
    <rPh sb="1" eb="2">
      <t>ガツ</t>
    </rPh>
    <phoneticPr fontId="1"/>
  </si>
  <si>
    <t>各週の最後に添付されている表について</t>
    <rPh sb="0" eb="1">
      <t>カク</t>
    </rPh>
    <rPh sb="1" eb="2">
      <t>シュウ</t>
    </rPh>
    <rPh sb="3" eb="5">
      <t>サイゴ</t>
    </rPh>
    <rPh sb="6" eb="8">
      <t>テンプ</t>
    </rPh>
    <rPh sb="13" eb="14">
      <t>ヒョウ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</si>
</sst>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/d;@"/>
  </numFmts>
  <fonts count="14">
    <font>
      <sz val="10"/>
      <color theme="1"/>
      <name val="メイリオ"/>
      <family val="2"/>
      <charset val="128"/>
    </font>
    <font>
      <sz val="6"/>
      <name val="メイリオ"/>
      <family val="2"/>
      <charset val="128"/>
    </font>
    <font>
      <sz val="8"/>
      <color theme="1"/>
      <name val="メイリオ"/>
      <family val="2"/>
      <charset val="128"/>
    </font>
    <font>
      <b/>
      <sz val="8"/>
      <color theme="1"/>
      <name val="メイリオ"/>
      <family val="3"/>
      <charset val="128"/>
    </font>
    <font>
      <b/>
      <sz val="10"/>
      <color theme="0"/>
      <name val="メイリオ"/>
      <family val="3"/>
      <charset val="128"/>
    </font>
    <font>
      <b/>
      <sz val="10"/>
      <color rgb="FFFF9393"/>
      <name val="メイリオ"/>
      <family val="3"/>
      <charset val="128"/>
    </font>
    <font>
      <b/>
      <sz val="8"/>
      <color theme="0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sz val="18"/>
      <color theme="1"/>
      <name val="メイリオ"/>
      <family val="2"/>
      <charset val="128"/>
    </font>
    <font>
      <sz val="20"/>
      <color theme="1"/>
      <name val="メイリオ"/>
      <family val="2"/>
      <charset val="128"/>
    </font>
    <font>
      <b/>
      <sz val="16"/>
      <color theme="1"/>
      <name val="メイリオ"/>
      <family val="3"/>
      <charset val="128"/>
    </font>
    <font>
      <sz val="20"/>
      <name val="メイリオ"/>
      <family val="3"/>
      <charset val="128"/>
    </font>
    <font>
      <b/>
      <sz val="18"/>
      <color theme="1"/>
      <name val="メイリオ"/>
      <family val="3"/>
      <charset val="128"/>
    </font>
    <font>
      <b/>
      <sz val="22"/>
      <color theme="1"/>
      <name val="メイリオ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DF69D"/>
        <bgColor indexed="64"/>
      </patternFill>
    </fill>
    <fill>
      <patternFill patternType="solid">
        <fgColor rgb="FFD1FFF3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rgb="FFE5CDFF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24994659260841701"/>
        <bgColor indexed="64"/>
      </patternFill>
    </fill>
    <fill>
      <gradientFill degree="180">
        <stop position="0">
          <color theme="0"/>
        </stop>
        <stop position="1">
          <color rgb="FF00B050"/>
        </stop>
      </gradientFill>
    </fill>
  </fills>
  <borders count="95">
    <border>
      <left/>
      <right/>
      <top/>
      <bottom/>
      <diagonal/>
    </border>
    <border>
      <left style="hair">
        <color theme="0"/>
      </left>
      <right style="hair">
        <color theme="0"/>
      </right>
      <top/>
      <bottom style="hair">
        <color theme="1" tint="0.499984740745262"/>
      </bottom>
      <diagonal/>
    </border>
    <border>
      <left style="hair">
        <color theme="0"/>
      </left>
      <right/>
      <top/>
      <bottom style="hair">
        <color theme="1" tint="0.499984740745262"/>
      </bottom>
      <diagonal/>
    </border>
    <border>
      <left style="hair">
        <color theme="0"/>
      </left>
      <right style="hair">
        <color theme="0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0"/>
      </left>
      <right/>
      <top style="hair">
        <color theme="1" tint="0.499984740745262"/>
      </top>
      <bottom style="hair">
        <color theme="1" tint="0.499984740745262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ck">
        <color theme="5" tint="-0.24994659260841701"/>
      </left>
      <right style="hair">
        <color theme="1" tint="0.499984740745262"/>
      </right>
      <top/>
      <bottom style="hair">
        <color theme="1" tint="0.499984740745262"/>
      </bottom>
      <diagonal/>
    </border>
    <border>
      <left style="thick">
        <color rgb="FF00D09A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ck">
        <color rgb="FFFF7C80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ck">
        <color rgb="FFCC00FF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ck">
        <color rgb="FF0070C0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0"/>
      </right>
      <top/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0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0"/>
      </right>
      <top style="hair">
        <color theme="1" tint="0.499984740745262"/>
      </top>
      <bottom/>
      <diagonal/>
    </border>
    <border>
      <left style="hair">
        <color theme="0"/>
      </left>
      <right style="hair">
        <color theme="0"/>
      </right>
      <top style="hair">
        <color theme="1" tint="0.499984740745262"/>
      </top>
      <bottom/>
      <diagonal/>
    </border>
    <border>
      <left style="hair">
        <color theme="0"/>
      </left>
      <right/>
      <top style="hair">
        <color theme="1" tint="0.499984740745262"/>
      </top>
      <bottom/>
      <diagonal/>
    </border>
    <border>
      <left/>
      <right style="thick">
        <color theme="0"/>
      </right>
      <top/>
      <bottom/>
      <diagonal/>
    </border>
    <border>
      <left/>
      <right/>
      <top/>
      <bottom style="double">
        <color theme="0" tint="-0.499984740745262"/>
      </bottom>
      <diagonal/>
    </border>
    <border>
      <left style="thick">
        <color rgb="FF0070C0"/>
      </left>
      <right style="hair">
        <color theme="1" tint="0.499984740745262"/>
      </right>
      <top style="hair">
        <color theme="1" tint="0.499984740745262"/>
      </top>
      <bottom style="double">
        <color theme="0" tint="-0.499984740745262"/>
      </bottom>
      <diagonal/>
    </border>
    <border>
      <left style="hair">
        <color theme="1" tint="0.499984740745262"/>
      </left>
      <right style="hair">
        <color theme="0"/>
      </right>
      <top style="hair">
        <color theme="1" tint="0.499984740745262"/>
      </top>
      <bottom style="double">
        <color theme="0" tint="-0.499984740745262"/>
      </bottom>
      <diagonal/>
    </border>
    <border>
      <left style="hair">
        <color theme="0"/>
      </left>
      <right style="hair">
        <color theme="0"/>
      </right>
      <top style="hair">
        <color theme="1" tint="0.499984740745262"/>
      </top>
      <bottom style="double">
        <color theme="0" tint="-0.499984740745262"/>
      </bottom>
      <diagonal/>
    </border>
    <border>
      <left style="hair">
        <color theme="0"/>
      </left>
      <right/>
      <top style="hair">
        <color theme="1" tint="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/>
      <diagonal/>
    </border>
    <border>
      <left style="thick">
        <color theme="5" tint="-0.24994659260841701"/>
      </left>
      <right style="hair">
        <color theme="1" tint="0.499984740745262"/>
      </right>
      <top style="double">
        <color theme="0" tint="-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0"/>
      </right>
      <top style="double">
        <color theme="0" tint="-0.499984740745262"/>
      </top>
      <bottom style="hair">
        <color theme="1" tint="0.499984740745262"/>
      </bottom>
      <diagonal/>
    </border>
    <border>
      <left style="hair">
        <color theme="0"/>
      </left>
      <right style="hair">
        <color theme="0"/>
      </right>
      <top style="double">
        <color theme="0" tint="-0.499984740745262"/>
      </top>
      <bottom style="hair">
        <color theme="1" tint="0.499984740745262"/>
      </bottom>
      <diagonal/>
    </border>
    <border>
      <left style="hair">
        <color theme="0"/>
      </left>
      <right/>
      <top style="double">
        <color theme="0" tint="-0.499984740745262"/>
      </top>
      <bottom style="hair">
        <color theme="1" tint="0.499984740745262"/>
      </bottom>
      <diagonal/>
    </border>
    <border>
      <left style="thick">
        <color rgb="FF0070C0"/>
      </left>
      <right style="hair">
        <color theme="1" tint="0.499984740745262"/>
      </right>
      <top style="hair">
        <color theme="1" tint="0.499984740745262"/>
      </top>
      <bottom/>
      <diagonal/>
    </border>
    <border>
      <left/>
      <right style="hair">
        <color theme="0"/>
      </right>
      <top/>
      <bottom style="hair">
        <color theme="1" tint="0.499984740745262"/>
      </bottom>
      <diagonal/>
    </border>
    <border>
      <left/>
      <right style="hair">
        <color theme="0"/>
      </right>
      <top style="hair">
        <color theme="1" tint="0.499984740745262"/>
      </top>
      <bottom style="hair">
        <color theme="1" tint="0.499984740745262"/>
      </bottom>
      <diagonal/>
    </border>
    <border>
      <left/>
      <right style="hair">
        <color theme="0"/>
      </right>
      <top style="hair">
        <color theme="1" tint="0.499984740745262"/>
      </top>
      <bottom style="double">
        <color theme="0" tint="-0.499984740745262"/>
      </bottom>
      <diagonal/>
    </border>
    <border>
      <left/>
      <right style="hair">
        <color theme="0"/>
      </right>
      <top style="double">
        <color theme="0" tint="-0.499984740745262"/>
      </top>
      <bottom style="hair">
        <color theme="1" tint="0.499984740745262"/>
      </bottom>
      <diagonal/>
    </border>
    <border>
      <left/>
      <right style="hair">
        <color theme="0"/>
      </right>
      <top style="hair">
        <color theme="1" tint="0.499984740745262"/>
      </top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n">
        <color theme="0"/>
      </left>
      <right style="medium">
        <color theme="0"/>
      </right>
      <top/>
      <bottom style="hair">
        <color theme="1" tint="0.499984740745262"/>
      </bottom>
      <diagonal/>
    </border>
    <border>
      <left style="thin">
        <color theme="0"/>
      </left>
      <right style="medium">
        <color theme="0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0"/>
      </left>
      <right style="medium">
        <color theme="0"/>
      </right>
      <top style="hair">
        <color theme="1" tint="0.499984740745262"/>
      </top>
      <bottom style="double">
        <color theme="0" tint="-0.499984740745262"/>
      </bottom>
      <diagonal/>
    </border>
    <border>
      <left style="thin">
        <color theme="0"/>
      </left>
      <right style="medium">
        <color theme="0"/>
      </right>
      <top style="double">
        <color theme="0" tint="-0.499984740745262"/>
      </top>
      <bottom style="hair">
        <color theme="1" tint="0.499984740745262"/>
      </bottom>
      <diagonal/>
    </border>
    <border>
      <left style="thin">
        <color theme="0"/>
      </left>
      <right style="medium">
        <color theme="0"/>
      </right>
      <top style="hair">
        <color theme="1" tint="0.499984740745262"/>
      </top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double">
        <color theme="1" tint="0.499984740745262"/>
      </bottom>
      <diagonal/>
    </border>
    <border>
      <left/>
      <right/>
      <top style="medium">
        <color theme="0"/>
      </top>
      <bottom style="double">
        <color theme="1" tint="0.499984740745262"/>
      </bottom>
      <diagonal/>
    </border>
    <border>
      <left/>
      <right style="medium">
        <color theme="0"/>
      </right>
      <top style="medium">
        <color theme="0"/>
      </top>
      <bottom style="double">
        <color theme="1" tint="0.499984740745262"/>
      </bottom>
      <diagonal/>
    </border>
    <border>
      <left style="medium">
        <color theme="1" tint="0.24994659260841701"/>
      </left>
      <right style="thin">
        <color theme="1" tint="0.24994659260841701"/>
      </right>
      <top style="medium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medium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medium">
        <color theme="1" tint="0.24994659260841701"/>
      </right>
      <top style="medium">
        <color theme="1" tint="0.24994659260841701"/>
      </top>
      <bottom style="thin">
        <color theme="1" tint="0.24994659260841701"/>
      </bottom>
      <diagonal/>
    </border>
    <border>
      <left style="medium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medium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medium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medium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medium">
        <color theme="1" tint="0.24994659260841701"/>
      </bottom>
      <diagonal/>
    </border>
    <border>
      <left style="medium">
        <color theme="1" tint="0.24994659260841701"/>
      </left>
      <right/>
      <top style="medium">
        <color theme="1" tint="0.24994659260841701"/>
      </top>
      <bottom/>
      <diagonal/>
    </border>
    <border>
      <left/>
      <right/>
      <top style="medium">
        <color theme="1" tint="0.24994659260841701"/>
      </top>
      <bottom/>
      <diagonal/>
    </border>
    <border>
      <left/>
      <right style="medium">
        <color theme="1" tint="0.24994659260841701"/>
      </right>
      <top style="medium">
        <color theme="1" tint="0.24994659260841701"/>
      </top>
      <bottom/>
      <diagonal/>
    </border>
    <border>
      <left style="medium">
        <color theme="0"/>
      </left>
      <right/>
      <top style="double">
        <color theme="1" tint="0.499984740745262"/>
      </top>
      <bottom style="medium">
        <color theme="0"/>
      </bottom>
      <diagonal/>
    </border>
    <border>
      <left/>
      <right/>
      <top style="double">
        <color theme="1" tint="0.499984740745262"/>
      </top>
      <bottom style="medium">
        <color theme="0"/>
      </bottom>
      <diagonal/>
    </border>
    <border>
      <left/>
      <right style="medium">
        <color theme="0"/>
      </right>
      <top style="double">
        <color theme="1" tint="0.499984740745262"/>
      </top>
      <bottom style="medium">
        <color theme="0"/>
      </bottom>
      <diagonal/>
    </border>
    <border>
      <left style="medium">
        <color theme="0"/>
      </left>
      <right/>
      <top style="thick">
        <color theme="0"/>
      </top>
      <bottom style="thick">
        <color theme="0"/>
      </bottom>
      <diagonal/>
    </border>
    <border>
      <left style="medium">
        <color theme="0"/>
      </left>
      <right/>
      <top style="thick">
        <color theme="0"/>
      </top>
      <bottom/>
      <diagonal/>
    </border>
    <border>
      <left style="medium">
        <color theme="0"/>
      </left>
      <right/>
      <top/>
      <bottom style="thick">
        <color theme="0"/>
      </bottom>
      <diagonal/>
    </border>
    <border>
      <left style="medium">
        <color theme="0"/>
      </left>
      <right/>
      <top style="double">
        <color theme="0" tint="-0.499984740745262"/>
      </top>
      <bottom style="thick">
        <color theme="0"/>
      </bottom>
      <diagonal/>
    </border>
    <border>
      <left style="medium">
        <color theme="0"/>
      </left>
      <right/>
      <top style="thick">
        <color theme="0"/>
      </top>
      <bottom style="double">
        <color theme="0" tint="-0.499984740745262"/>
      </bottom>
      <diagonal/>
    </border>
    <border>
      <left style="medium">
        <color theme="1" tint="0.24994659260841701"/>
      </left>
      <right/>
      <top style="thin">
        <color theme="1" tint="0.24994659260841701"/>
      </top>
      <bottom/>
      <diagonal/>
    </border>
    <border>
      <left/>
      <right/>
      <top style="thin">
        <color theme="1" tint="0.24994659260841701"/>
      </top>
      <bottom/>
      <diagonal/>
    </border>
    <border>
      <left/>
      <right style="thin">
        <color theme="1" tint="0.24994659260841701"/>
      </right>
      <top style="thin">
        <color theme="1" tint="0.24994659260841701"/>
      </top>
      <bottom/>
      <diagonal/>
    </border>
    <border>
      <left style="medium">
        <color theme="1" tint="0.24994659260841701"/>
      </left>
      <right/>
      <top/>
      <bottom style="medium">
        <color theme="1" tint="0.24994659260841701"/>
      </bottom>
      <diagonal/>
    </border>
    <border>
      <left/>
      <right/>
      <top/>
      <bottom style="medium">
        <color theme="1" tint="0.24994659260841701"/>
      </bottom>
      <diagonal/>
    </border>
    <border>
      <left/>
      <right style="thin">
        <color theme="1" tint="0.24994659260841701"/>
      </right>
      <top/>
      <bottom style="medium">
        <color theme="1" tint="0.24994659260841701"/>
      </bottom>
      <diagonal/>
    </border>
    <border>
      <left/>
      <right style="thin">
        <color theme="1" tint="0.24994659260841701"/>
      </right>
      <top style="medium">
        <color theme="1" tint="0.24994659260841701"/>
      </top>
      <bottom/>
      <diagonal/>
    </border>
    <border>
      <left style="medium">
        <color theme="1" tint="0.24994659260841701"/>
      </left>
      <right/>
      <top/>
      <bottom style="thin">
        <color theme="1" tint="0.24994659260841701"/>
      </bottom>
      <diagonal/>
    </border>
    <border>
      <left/>
      <right/>
      <top/>
      <bottom style="thin">
        <color theme="1" tint="0.24994659260841701"/>
      </bottom>
      <diagonal/>
    </border>
    <border>
      <left/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/>
      <top style="thin">
        <color theme="1" tint="0.24994659260841701"/>
      </top>
      <bottom/>
      <diagonal/>
    </border>
    <border>
      <left/>
      <right style="medium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/>
      <top/>
      <bottom style="medium">
        <color theme="1" tint="0.24994659260841701"/>
      </bottom>
      <diagonal/>
    </border>
    <border>
      <left/>
      <right style="medium">
        <color theme="1" tint="0.24994659260841701"/>
      </right>
      <top/>
      <bottom style="medium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medium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medium">
        <color theme="1" tint="0.24994659260841701"/>
      </bottom>
      <diagonal/>
    </border>
    <border>
      <left style="medium">
        <color theme="1" tint="0.24994659260841701"/>
      </left>
      <right/>
      <top style="medium">
        <color theme="1" tint="0.24994659260841701"/>
      </top>
      <bottom style="medium">
        <color theme="1" tint="0.24994659260841701"/>
      </bottom>
      <diagonal/>
    </border>
    <border>
      <left/>
      <right/>
      <top style="medium">
        <color theme="1" tint="0.24994659260841701"/>
      </top>
      <bottom style="medium">
        <color theme="1" tint="0.24994659260841701"/>
      </bottom>
      <diagonal/>
    </border>
    <border>
      <left/>
      <right style="medium">
        <color theme="1" tint="0.24994659260841701"/>
      </right>
      <top style="medium">
        <color theme="1" tint="0.24994659260841701"/>
      </top>
      <bottom style="medium">
        <color theme="1" tint="0.24994659260841701"/>
      </bottom>
      <diagonal/>
    </border>
    <border>
      <left style="thin">
        <color theme="1" tint="0.24994659260841701"/>
      </left>
      <right/>
      <top style="medium">
        <color theme="1" tint="0.24994659260841701"/>
      </top>
      <bottom/>
      <diagonal/>
    </border>
    <border>
      <left style="thin">
        <color theme="1" tint="0.24994659260841701"/>
      </left>
      <right/>
      <top/>
      <bottom style="thin">
        <color theme="1" tint="0.24994659260841701"/>
      </bottom>
      <diagonal/>
    </border>
    <border>
      <left/>
      <right style="medium">
        <color theme="1" tint="0.24994659260841701"/>
      </right>
      <top/>
      <bottom style="thin">
        <color theme="1" tint="0.24994659260841701"/>
      </bottom>
      <diagonal/>
    </border>
  </borders>
  <cellStyleXfs count="1">
    <xf numFmtId="0" fontId="0" fillId="0" borderId="0">
      <alignment vertical="center"/>
    </xf>
  </cellStyleXfs>
  <cellXfs count="163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3" borderId="1" xfId="0" applyFill="1" applyBorder="1" applyAlignment="1">
      <alignment horizontal="left" vertical="center" indent="1"/>
    </xf>
    <xf numFmtId="0" fontId="0" fillId="3" borderId="2" xfId="0" applyFill="1" applyBorder="1" applyAlignment="1">
      <alignment horizontal="left" vertical="center" indent="1"/>
    </xf>
    <xf numFmtId="0" fontId="0" fillId="4" borderId="3" xfId="0" applyFill="1" applyBorder="1" applyAlignment="1">
      <alignment horizontal="left" vertical="center" indent="1"/>
    </xf>
    <xf numFmtId="0" fontId="0" fillId="4" borderId="4" xfId="0" applyFill="1" applyBorder="1" applyAlignment="1">
      <alignment horizontal="left" vertical="center" indent="1"/>
    </xf>
    <xf numFmtId="0" fontId="0" fillId="5" borderId="3" xfId="0" applyFill="1" applyBorder="1" applyAlignment="1">
      <alignment horizontal="left" vertical="center" indent="1"/>
    </xf>
    <xf numFmtId="0" fontId="0" fillId="5" borderId="4" xfId="0" applyFill="1" applyBorder="1" applyAlignment="1">
      <alignment horizontal="left" vertical="center" indent="1"/>
    </xf>
    <xf numFmtId="0" fontId="0" fillId="6" borderId="3" xfId="0" applyFill="1" applyBorder="1" applyAlignment="1">
      <alignment horizontal="left" vertical="center" indent="1"/>
    </xf>
    <xf numFmtId="0" fontId="0" fillId="6" borderId="4" xfId="0" applyFill="1" applyBorder="1" applyAlignment="1">
      <alignment horizontal="left" vertical="center" indent="1"/>
    </xf>
    <xf numFmtId="0" fontId="4" fillId="7" borderId="5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left" vertical="center" indent="1"/>
    </xf>
    <xf numFmtId="0" fontId="3" fillId="4" borderId="8" xfId="0" applyFont="1" applyFill="1" applyBorder="1" applyAlignment="1">
      <alignment horizontal="left" vertical="center" indent="1"/>
    </xf>
    <xf numFmtId="0" fontId="3" fillId="5" borderId="9" xfId="0" applyFont="1" applyFill="1" applyBorder="1" applyAlignment="1">
      <alignment horizontal="left" vertical="center" indent="1"/>
    </xf>
    <xf numFmtId="0" fontId="3" fillId="6" borderId="10" xfId="0" applyFont="1" applyFill="1" applyBorder="1" applyAlignment="1">
      <alignment horizontal="left" vertical="center" indent="1"/>
    </xf>
    <xf numFmtId="0" fontId="3" fillId="2" borderId="11" xfId="0" applyFont="1" applyFill="1" applyBorder="1" applyAlignment="1">
      <alignment horizontal="left" vertical="center" indent="1"/>
    </xf>
    <xf numFmtId="0" fontId="0" fillId="3" borderId="12" xfId="0" applyFill="1" applyBorder="1" applyAlignment="1">
      <alignment horizontal="left" vertical="center" indent="1"/>
    </xf>
    <xf numFmtId="0" fontId="0" fillId="4" borderId="13" xfId="0" applyFill="1" applyBorder="1" applyAlignment="1">
      <alignment horizontal="left" vertical="center" indent="1"/>
    </xf>
    <xf numFmtId="0" fontId="0" fillId="5" borderId="13" xfId="0" applyFill="1" applyBorder="1" applyAlignment="1">
      <alignment horizontal="left" vertical="center" indent="1"/>
    </xf>
    <xf numFmtId="0" fontId="0" fillId="6" borderId="13" xfId="0" applyFill="1" applyBorder="1" applyAlignment="1">
      <alignment horizontal="left" vertical="center" indent="1"/>
    </xf>
    <xf numFmtId="0" fontId="0" fillId="2" borderId="14" xfId="0" applyFill="1" applyBorder="1" applyAlignment="1">
      <alignment horizontal="left" vertical="center" indent="1"/>
    </xf>
    <xf numFmtId="0" fontId="0" fillId="2" borderId="15" xfId="0" applyFill="1" applyBorder="1" applyAlignment="1">
      <alignment horizontal="left" vertical="center" indent="1"/>
    </xf>
    <xf numFmtId="0" fontId="0" fillId="2" borderId="16" xfId="0" applyFill="1" applyBorder="1" applyAlignment="1">
      <alignment horizontal="left" vertical="center" indent="1"/>
    </xf>
    <xf numFmtId="0" fontId="0" fillId="0" borderId="0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3" fillId="2" borderId="19" xfId="0" applyFont="1" applyFill="1" applyBorder="1" applyAlignment="1">
      <alignment horizontal="left" vertical="center" indent="1"/>
    </xf>
    <xf numFmtId="0" fontId="0" fillId="2" borderId="20" xfId="0" applyFill="1" applyBorder="1" applyAlignment="1">
      <alignment horizontal="left" vertical="center" indent="1"/>
    </xf>
    <xf numFmtId="0" fontId="0" fillId="2" borderId="21" xfId="0" applyFill="1" applyBorder="1" applyAlignment="1">
      <alignment horizontal="left" vertical="center" indent="1"/>
    </xf>
    <xf numFmtId="0" fontId="0" fillId="2" borderId="22" xfId="0" applyFill="1" applyBorder="1" applyAlignment="1">
      <alignment horizontal="left" vertical="center" indent="1"/>
    </xf>
    <xf numFmtId="0" fontId="0" fillId="0" borderId="23" xfId="0" applyBorder="1" applyAlignment="1">
      <alignment horizontal="center" vertical="center"/>
    </xf>
    <xf numFmtId="0" fontId="3" fillId="3" borderId="24" xfId="0" applyFont="1" applyFill="1" applyBorder="1" applyAlignment="1">
      <alignment horizontal="left" vertical="center" indent="1"/>
    </xf>
    <xf numFmtId="0" fontId="0" fillId="3" borderId="25" xfId="0" applyFill="1" applyBorder="1" applyAlignment="1">
      <alignment horizontal="left" vertical="center" indent="1"/>
    </xf>
    <xf numFmtId="0" fontId="0" fillId="3" borderId="26" xfId="0" applyFill="1" applyBorder="1" applyAlignment="1">
      <alignment horizontal="left" vertical="center" indent="1"/>
    </xf>
    <xf numFmtId="0" fontId="0" fillId="3" borderId="27" xfId="0" applyFill="1" applyBorder="1" applyAlignment="1">
      <alignment horizontal="left" vertical="center" indent="1"/>
    </xf>
    <xf numFmtId="0" fontId="3" fillId="2" borderId="28" xfId="0" applyFont="1" applyFill="1" applyBorder="1" applyAlignment="1">
      <alignment horizontal="left" vertical="center" indent="1"/>
    </xf>
    <xf numFmtId="0" fontId="4" fillId="7" borderId="34" xfId="0" applyFont="1" applyFill="1" applyBorder="1" applyAlignment="1">
      <alignment horizontal="center" vertical="center"/>
    </xf>
    <xf numFmtId="0" fontId="0" fillId="3" borderId="29" xfId="0" applyFill="1" applyBorder="1" applyAlignment="1">
      <alignment horizontal="center" vertical="center"/>
    </xf>
    <xf numFmtId="0" fontId="0" fillId="4" borderId="30" xfId="0" applyFill="1" applyBorder="1" applyAlignment="1">
      <alignment horizontal="center" vertical="center"/>
    </xf>
    <xf numFmtId="0" fontId="0" fillId="5" borderId="30" xfId="0" applyFill="1" applyBorder="1" applyAlignment="1">
      <alignment horizontal="center" vertical="center"/>
    </xf>
    <xf numFmtId="0" fontId="0" fillId="6" borderId="30" xfId="0" applyFill="1" applyBorder="1" applyAlignment="1">
      <alignment horizontal="center" vertical="center"/>
    </xf>
    <xf numFmtId="0" fontId="0" fillId="2" borderId="31" xfId="0" applyFill="1" applyBorder="1" applyAlignment="1">
      <alignment horizontal="center" vertical="center"/>
    </xf>
    <xf numFmtId="0" fontId="0" fillId="3" borderId="32" xfId="0" applyFill="1" applyBorder="1" applyAlignment="1">
      <alignment horizontal="center" vertical="center"/>
    </xf>
    <xf numFmtId="0" fontId="0" fillId="2" borderId="33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0" fontId="0" fillId="3" borderId="27" xfId="0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3" borderId="35" xfId="0" applyFill="1" applyBorder="1" applyAlignment="1">
      <alignment horizontal="center" vertical="center"/>
    </xf>
    <xf numFmtId="0" fontId="0" fillId="4" borderId="36" xfId="0" applyFill="1" applyBorder="1" applyAlignment="1">
      <alignment horizontal="center" vertical="center"/>
    </xf>
    <xf numFmtId="0" fontId="0" fillId="5" borderId="36" xfId="0" applyFill="1" applyBorder="1" applyAlignment="1">
      <alignment horizontal="center" vertical="center"/>
    </xf>
    <xf numFmtId="0" fontId="0" fillId="6" borderId="36" xfId="0" applyFill="1" applyBorder="1" applyAlignment="1">
      <alignment horizontal="center" vertical="center"/>
    </xf>
    <xf numFmtId="0" fontId="0" fillId="2" borderId="37" xfId="0" applyFill="1" applyBorder="1" applyAlignment="1">
      <alignment horizontal="center" vertical="center"/>
    </xf>
    <xf numFmtId="0" fontId="0" fillId="3" borderId="38" xfId="0" applyFill="1" applyBorder="1" applyAlignment="1">
      <alignment horizontal="center" vertical="center"/>
    </xf>
    <xf numFmtId="0" fontId="0" fillId="2" borderId="39" xfId="0" applyFill="1" applyBorder="1" applyAlignment="1">
      <alignment horizontal="center" vertical="center"/>
    </xf>
    <xf numFmtId="0" fontId="4" fillId="7" borderId="34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indent="1"/>
    </xf>
    <xf numFmtId="0" fontId="0" fillId="0" borderId="0" xfId="0" applyFill="1" applyBorder="1" applyAlignment="1">
      <alignment horizontal="left" vertical="center" indent="1"/>
    </xf>
    <xf numFmtId="164" fontId="4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" fillId="0" borderId="0" xfId="0" applyFont="1" applyFill="1" applyBorder="1">
      <alignment vertical="center"/>
    </xf>
    <xf numFmtId="0" fontId="7" fillId="0" borderId="0" xfId="0" applyFont="1" applyFill="1" applyBorder="1">
      <alignment vertical="center"/>
    </xf>
    <xf numFmtId="0" fontId="10" fillId="0" borderId="0" xfId="0" applyFont="1" applyAlignment="1">
      <alignment horizontal="left" vertical="center"/>
    </xf>
    <xf numFmtId="0" fontId="7" fillId="0" borderId="45" xfId="0" applyFont="1" applyFill="1" applyBorder="1" applyAlignment="1">
      <alignment vertical="center"/>
    </xf>
    <xf numFmtId="0" fontId="7" fillId="0" borderId="44" xfId="0" applyFont="1" applyFill="1" applyBorder="1" applyAlignment="1">
      <alignment vertical="center"/>
    </xf>
    <xf numFmtId="0" fontId="7" fillId="0" borderId="50" xfId="0" applyFont="1" applyFill="1" applyBorder="1" applyAlignment="1">
      <alignment vertical="center"/>
    </xf>
    <xf numFmtId="0" fontId="7" fillId="0" borderId="51" xfId="0" applyFont="1" applyFill="1" applyBorder="1" applyAlignment="1">
      <alignment vertical="center"/>
    </xf>
    <xf numFmtId="0" fontId="7" fillId="0" borderId="65" xfId="0" applyFont="1" applyFill="1" applyBorder="1" applyAlignment="1">
      <alignment vertical="center"/>
    </xf>
    <xf numFmtId="0" fontId="7" fillId="0" borderId="47" xfId="0" applyFont="1" applyFill="1" applyBorder="1" applyAlignment="1">
      <alignment vertical="center"/>
    </xf>
    <xf numFmtId="0" fontId="7" fillId="0" borderId="48" xfId="0" applyFont="1" applyFill="1" applyBorder="1" applyAlignment="1">
      <alignment vertical="center"/>
    </xf>
    <xf numFmtId="0" fontId="0" fillId="7" borderId="5" xfId="0" applyFill="1" applyBorder="1">
      <alignment vertical="center"/>
    </xf>
    <xf numFmtId="0" fontId="0" fillId="0" borderId="66" xfId="0" applyBorder="1">
      <alignment vertical="center"/>
    </xf>
    <xf numFmtId="0" fontId="0" fillId="0" borderId="67" xfId="0" applyBorder="1">
      <alignment vertical="center"/>
    </xf>
    <xf numFmtId="0" fontId="0" fillId="0" borderId="68" xfId="0" applyBorder="1">
      <alignment vertical="center"/>
    </xf>
    <xf numFmtId="0" fontId="0" fillId="0" borderId="69" xfId="0" applyBorder="1">
      <alignment vertical="center"/>
    </xf>
    <xf numFmtId="0" fontId="0" fillId="0" borderId="70" xfId="0" applyBorder="1">
      <alignment vertical="center"/>
    </xf>
    <xf numFmtId="0" fontId="4" fillId="11" borderId="89" xfId="0" applyFont="1" applyFill="1" applyBorder="1" applyAlignment="1">
      <alignment vertical="center"/>
    </xf>
    <xf numFmtId="0" fontId="4" fillId="11" borderId="90" xfId="0" applyFont="1" applyFill="1" applyBorder="1" applyAlignment="1">
      <alignment vertical="center"/>
    </xf>
    <xf numFmtId="0" fontId="4" fillId="11" borderId="91" xfId="0" applyFont="1" applyFill="1" applyBorder="1" applyAlignment="1">
      <alignment vertical="center"/>
    </xf>
    <xf numFmtId="0" fontId="0" fillId="0" borderId="0" xfId="0" applyFill="1" applyBorder="1">
      <alignment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7" fillId="9" borderId="49" xfId="0" applyFont="1" applyFill="1" applyBorder="1" applyAlignment="1">
      <alignment horizontal="center" vertical="center"/>
    </xf>
    <xf numFmtId="0" fontId="7" fillId="9" borderId="50" xfId="0" applyFont="1" applyFill="1" applyBorder="1" applyAlignment="1">
      <alignment horizontal="center" vertical="center"/>
    </xf>
    <xf numFmtId="0" fontId="7" fillId="9" borderId="63" xfId="0" applyFont="1" applyFill="1" applyBorder="1" applyAlignment="1">
      <alignment horizontal="center" vertical="center"/>
    </xf>
    <xf numFmtId="0" fontId="7" fillId="9" borderId="64" xfId="0" applyFont="1" applyFill="1" applyBorder="1" applyAlignment="1">
      <alignment horizontal="center" vertical="center"/>
    </xf>
    <xf numFmtId="0" fontId="7" fillId="9" borderId="43" xfId="0" applyFont="1" applyFill="1" applyBorder="1" applyAlignment="1">
      <alignment horizontal="center" vertical="center"/>
    </xf>
    <xf numFmtId="0" fontId="7" fillId="9" borderId="44" xfId="0" applyFont="1" applyFill="1" applyBorder="1" applyAlignment="1">
      <alignment horizontal="center" vertical="center"/>
    </xf>
    <xf numFmtId="0" fontId="4" fillId="7" borderId="34" xfId="0" applyFont="1" applyFill="1" applyBorder="1" applyAlignment="1">
      <alignment horizontal="center" vertical="center"/>
    </xf>
    <xf numFmtId="0" fontId="4" fillId="7" borderId="40" xfId="0" applyFont="1" applyFill="1" applyBorder="1" applyAlignment="1">
      <alignment horizontal="center" vertical="center"/>
    </xf>
    <xf numFmtId="0" fontId="4" fillId="7" borderId="41" xfId="0" applyFont="1" applyFill="1" applyBorder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0" fillId="10" borderId="17" xfId="0" applyFill="1" applyBorder="1" applyAlignment="1">
      <alignment horizontal="center" vertical="center"/>
    </xf>
    <xf numFmtId="164" fontId="4" fillId="7" borderId="6" xfId="0" applyNumberFormat="1" applyFont="1" applyFill="1" applyBorder="1" applyAlignment="1">
      <alignment horizontal="center" vertical="center"/>
    </xf>
    <xf numFmtId="0" fontId="4" fillId="8" borderId="6" xfId="0" applyFont="1" applyFill="1" applyBorder="1" applyAlignment="1">
      <alignment horizontal="center" vertical="center"/>
    </xf>
    <xf numFmtId="0" fontId="7" fillId="9" borderId="46" xfId="0" applyFont="1" applyFill="1" applyBorder="1" applyAlignment="1">
      <alignment horizontal="center" vertical="center"/>
    </xf>
    <xf numFmtId="0" fontId="7" fillId="9" borderId="47" xfId="0" applyFont="1" applyFill="1" applyBorder="1" applyAlignment="1">
      <alignment horizontal="center" vertical="center"/>
    </xf>
    <xf numFmtId="0" fontId="9" fillId="10" borderId="60" xfId="0" applyFont="1" applyFill="1" applyBorder="1" applyAlignment="1">
      <alignment horizontal="center" vertical="center"/>
    </xf>
    <xf numFmtId="0" fontId="9" fillId="10" borderId="61" xfId="0" applyFont="1" applyFill="1" applyBorder="1" applyAlignment="1">
      <alignment horizontal="center" vertical="center"/>
    </xf>
    <xf numFmtId="0" fontId="9" fillId="10" borderId="77" xfId="0" applyFont="1" applyFill="1" applyBorder="1" applyAlignment="1">
      <alignment horizontal="center" vertical="center"/>
    </xf>
    <xf numFmtId="0" fontId="9" fillId="10" borderId="78" xfId="0" applyFont="1" applyFill="1" applyBorder="1" applyAlignment="1">
      <alignment horizontal="center" vertical="center"/>
    </xf>
    <xf numFmtId="0" fontId="9" fillId="10" borderId="79" xfId="0" applyFont="1" applyFill="1" applyBorder="1" applyAlignment="1">
      <alignment horizontal="center" vertical="center"/>
    </xf>
    <xf numFmtId="0" fontId="9" fillId="10" borderId="80" xfId="0" applyFont="1" applyFill="1" applyBorder="1" applyAlignment="1">
      <alignment horizontal="center" vertical="center"/>
    </xf>
    <xf numFmtId="0" fontId="9" fillId="10" borderId="71" xfId="0" applyFont="1" applyFill="1" applyBorder="1" applyAlignment="1">
      <alignment horizontal="center" vertical="center"/>
    </xf>
    <xf numFmtId="0" fontId="9" fillId="10" borderId="72" xfId="0" applyFont="1" applyFill="1" applyBorder="1" applyAlignment="1">
      <alignment horizontal="center" vertical="center"/>
    </xf>
    <xf numFmtId="0" fontId="9" fillId="10" borderId="73" xfId="0" applyFont="1" applyFill="1" applyBorder="1" applyAlignment="1">
      <alignment horizontal="center" vertical="center"/>
    </xf>
    <xf numFmtId="0" fontId="9" fillId="10" borderId="74" xfId="0" applyFont="1" applyFill="1" applyBorder="1" applyAlignment="1">
      <alignment horizontal="center" vertical="center"/>
    </xf>
    <xf numFmtId="0" fontId="9" fillId="10" borderId="75" xfId="0" applyFont="1" applyFill="1" applyBorder="1" applyAlignment="1">
      <alignment horizontal="center" vertical="center"/>
    </xf>
    <xf numFmtId="0" fontId="9" fillId="10" borderId="76" xfId="0" applyFont="1" applyFill="1" applyBorder="1" applyAlignment="1">
      <alignment horizontal="center" vertical="center"/>
    </xf>
    <xf numFmtId="0" fontId="8" fillId="10" borderId="87" xfId="0" applyFont="1" applyFill="1" applyBorder="1" applyAlignment="1">
      <alignment horizontal="center" vertical="center"/>
    </xf>
    <xf numFmtId="0" fontId="8" fillId="10" borderId="88" xfId="0" applyFont="1" applyFill="1" applyBorder="1" applyAlignment="1">
      <alignment horizontal="center" vertical="center"/>
    </xf>
    <xf numFmtId="0" fontId="8" fillId="10" borderId="85" xfId="0" applyFont="1" applyFill="1" applyBorder="1" applyAlignment="1">
      <alignment horizontal="center" vertical="center"/>
    </xf>
    <xf numFmtId="0" fontId="8" fillId="10" borderId="86" xfId="0" applyFont="1" applyFill="1" applyBorder="1" applyAlignment="1">
      <alignment horizontal="center" vertical="center"/>
    </xf>
    <xf numFmtId="0" fontId="0" fillId="10" borderId="92" xfId="0" applyFill="1" applyBorder="1" applyAlignment="1">
      <alignment horizontal="center" vertical="center"/>
    </xf>
    <xf numFmtId="0" fontId="0" fillId="10" borderId="61" xfId="0" applyFill="1" applyBorder="1" applyAlignment="1">
      <alignment horizontal="center" vertical="center"/>
    </xf>
    <xf numFmtId="0" fontId="0" fillId="10" borderId="62" xfId="0" applyFill="1" applyBorder="1" applyAlignment="1">
      <alignment horizontal="center" vertical="center"/>
    </xf>
    <xf numFmtId="0" fontId="0" fillId="10" borderId="93" xfId="0" applyFill="1" applyBorder="1" applyAlignment="1">
      <alignment horizontal="center" vertical="center"/>
    </xf>
    <xf numFmtId="0" fontId="0" fillId="10" borderId="79" xfId="0" applyFill="1" applyBorder="1" applyAlignment="1">
      <alignment horizontal="center" vertical="center"/>
    </xf>
    <xf numFmtId="0" fontId="0" fillId="10" borderId="94" xfId="0" applyFill="1" applyBorder="1" applyAlignment="1">
      <alignment horizontal="center" vertical="center"/>
    </xf>
    <xf numFmtId="0" fontId="0" fillId="10" borderId="81" xfId="0" applyFill="1" applyBorder="1" applyAlignment="1">
      <alignment horizontal="center" vertical="center"/>
    </xf>
    <xf numFmtId="0" fontId="0" fillId="10" borderId="72" xfId="0" applyFill="1" applyBorder="1" applyAlignment="1">
      <alignment horizontal="center" vertical="center"/>
    </xf>
    <xf numFmtId="0" fontId="0" fillId="10" borderId="82" xfId="0" applyFill="1" applyBorder="1" applyAlignment="1">
      <alignment horizontal="center" vertical="center"/>
    </xf>
    <xf numFmtId="0" fontId="0" fillId="10" borderId="83" xfId="0" applyFill="1" applyBorder="1" applyAlignment="1">
      <alignment horizontal="center" vertical="center"/>
    </xf>
    <xf numFmtId="0" fontId="0" fillId="10" borderId="75" xfId="0" applyFill="1" applyBorder="1" applyAlignment="1">
      <alignment horizontal="center" vertical="center"/>
    </xf>
    <xf numFmtId="0" fontId="0" fillId="10" borderId="84" xfId="0" applyFill="1" applyBorder="1" applyAlignment="1">
      <alignment horizontal="center" vertical="center"/>
    </xf>
    <xf numFmtId="164" fontId="4" fillId="7" borderId="42" xfId="0" applyNumberFormat="1" applyFont="1" applyFill="1" applyBorder="1" applyAlignment="1">
      <alignment horizontal="center" vertical="center"/>
    </xf>
    <xf numFmtId="0" fontId="4" fillId="8" borderId="42" xfId="0" applyFont="1" applyFill="1" applyBorder="1" applyAlignment="1">
      <alignment horizontal="center" vertical="center"/>
    </xf>
    <xf numFmtId="164" fontId="11" fillId="0" borderId="55" xfId="0" applyNumberFormat="1" applyFont="1" applyFill="1" applyBorder="1" applyAlignment="1">
      <alignment horizontal="center" vertical="center"/>
    </xf>
    <xf numFmtId="164" fontId="11" fillId="0" borderId="56" xfId="0" applyNumberFormat="1" applyFont="1" applyFill="1" applyBorder="1" applyAlignment="1">
      <alignment horizontal="center" vertical="center"/>
    </xf>
    <xf numFmtId="164" fontId="11" fillId="0" borderId="58" xfId="0" applyNumberFormat="1" applyFont="1" applyFill="1" applyBorder="1" applyAlignment="1">
      <alignment horizontal="center" vertical="center"/>
    </xf>
    <xf numFmtId="164" fontId="11" fillId="0" borderId="59" xfId="0" applyNumberFormat="1" applyFont="1" applyFill="1" applyBorder="1" applyAlignment="1">
      <alignment horizontal="center" vertical="center"/>
    </xf>
    <xf numFmtId="164" fontId="4" fillId="7" borderId="52" xfId="0" applyNumberFormat="1" applyFont="1" applyFill="1" applyBorder="1" applyAlignment="1">
      <alignment horizontal="left" vertical="center"/>
    </xf>
    <xf numFmtId="164" fontId="4" fillId="7" borderId="53" xfId="0" applyNumberFormat="1" applyFont="1" applyFill="1" applyBorder="1" applyAlignment="1">
      <alignment horizontal="left" vertical="center"/>
    </xf>
    <xf numFmtId="164" fontId="4" fillId="7" borderId="54" xfId="0" applyNumberFormat="1" applyFont="1" applyFill="1" applyBorder="1" applyAlignment="1">
      <alignment horizontal="left" vertical="center"/>
    </xf>
    <xf numFmtId="0" fontId="12" fillId="0" borderId="56" xfId="0" applyFont="1" applyFill="1" applyBorder="1" applyAlignment="1">
      <alignment horizontal="center" vertical="center"/>
    </xf>
    <xf numFmtId="0" fontId="12" fillId="0" borderId="81" xfId="0" applyFont="1" applyFill="1" applyBorder="1" applyAlignment="1">
      <alignment horizontal="center" vertical="center"/>
    </xf>
    <xf numFmtId="0" fontId="12" fillId="0" borderId="73" xfId="0" applyFont="1" applyFill="1" applyBorder="1" applyAlignment="1">
      <alignment horizontal="center" vertical="center"/>
    </xf>
    <xf numFmtId="0" fontId="12" fillId="0" borderId="93" xfId="0" applyFont="1" applyFill="1" applyBorder="1" applyAlignment="1">
      <alignment horizontal="center" vertical="center"/>
    </xf>
    <xf numFmtId="0" fontId="12" fillId="0" borderId="80" xfId="0" applyFont="1" applyFill="1" applyBorder="1" applyAlignment="1">
      <alignment horizontal="center" vertical="center"/>
    </xf>
    <xf numFmtId="0" fontId="12" fillId="0" borderId="83" xfId="0" applyFont="1" applyFill="1" applyBorder="1" applyAlignment="1">
      <alignment horizontal="center" vertical="center"/>
    </xf>
    <xf numFmtId="0" fontId="12" fillId="0" borderId="76" xfId="0" applyFont="1" applyFill="1" applyBorder="1" applyAlignment="1">
      <alignment horizontal="center" vertical="center"/>
    </xf>
    <xf numFmtId="0" fontId="13" fillId="0" borderId="56" xfId="0" applyFont="1" applyFill="1" applyBorder="1" applyAlignment="1">
      <alignment horizontal="center" vertical="center"/>
    </xf>
    <xf numFmtId="0" fontId="13" fillId="0" borderId="57" xfId="0" applyFont="1" applyFill="1" applyBorder="1" applyAlignment="1">
      <alignment horizontal="center" vertical="center"/>
    </xf>
    <xf numFmtId="0" fontId="13" fillId="0" borderId="81" xfId="0" applyFont="1" applyFill="1" applyBorder="1" applyAlignment="1">
      <alignment horizontal="center" vertical="center"/>
    </xf>
    <xf numFmtId="0" fontId="13" fillId="0" borderId="72" xfId="0" applyFont="1" applyFill="1" applyBorder="1" applyAlignment="1">
      <alignment horizontal="center" vertical="center"/>
    </xf>
    <xf numFmtId="0" fontId="13" fillId="0" borderId="82" xfId="0" applyFont="1" applyFill="1" applyBorder="1" applyAlignment="1">
      <alignment horizontal="center" vertical="center"/>
    </xf>
    <xf numFmtId="0" fontId="13" fillId="0" borderId="93" xfId="0" applyFont="1" applyFill="1" applyBorder="1" applyAlignment="1">
      <alignment horizontal="center" vertical="center"/>
    </xf>
    <xf numFmtId="0" fontId="13" fillId="0" borderId="79" xfId="0" applyFont="1" applyFill="1" applyBorder="1" applyAlignment="1">
      <alignment horizontal="center" vertical="center"/>
    </xf>
    <xf numFmtId="0" fontId="13" fillId="0" borderId="94" xfId="0" applyFont="1" applyFill="1" applyBorder="1" applyAlignment="1">
      <alignment horizontal="center" vertical="center"/>
    </xf>
    <xf numFmtId="0" fontId="13" fillId="0" borderId="83" xfId="0" applyFont="1" applyFill="1" applyBorder="1" applyAlignment="1">
      <alignment horizontal="center" vertical="center"/>
    </xf>
    <xf numFmtId="0" fontId="13" fillId="0" borderId="75" xfId="0" applyFont="1" applyFill="1" applyBorder="1" applyAlignment="1">
      <alignment horizontal="center" vertical="center"/>
    </xf>
    <xf numFmtId="0" fontId="13" fillId="0" borderId="84" xfId="0" applyFont="1" applyFill="1" applyBorder="1" applyAlignment="1">
      <alignment horizontal="center" vertical="center"/>
    </xf>
  </cellXfs>
  <cellStyles count="1">
    <cellStyle name="Normal" xfId="0" builtinId="0"/>
  </cellStyles>
  <dxfs count="124">
    <dxf>
      <font>
        <b/>
        <i val="0"/>
        <color rgb="FFFF0000"/>
      </font>
      <fill>
        <patternFill>
          <bgColor theme="8" tint="0.79998168889431442"/>
        </patternFill>
      </fill>
    </dxf>
    <dxf>
      <font>
        <b/>
        <i val="0"/>
        <color rgb="FF002060"/>
      </font>
      <fill>
        <patternFill>
          <bgColor theme="9" tint="0.79998168889431442"/>
        </patternFill>
      </fill>
    </dxf>
    <dxf>
      <font>
        <b/>
        <i val="0"/>
        <color rgb="FFFF0000"/>
      </font>
      <fill>
        <patternFill>
          <bgColor theme="8" tint="0.79998168889431442"/>
        </patternFill>
      </fill>
    </dxf>
    <dxf>
      <font>
        <b/>
        <i val="0"/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rgb="FFFF0000"/>
      </font>
      <fill>
        <patternFill>
          <bgColor theme="8" tint="0.79998168889431442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8" tint="0.79998168889431442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8" tint="0.79998168889431442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8" tint="0.79998168889431442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8" tint="0.79998168889431442"/>
        </patternFill>
      </fill>
    </dxf>
    <dxf>
      <font>
        <b/>
        <i val="0"/>
        <color rgb="FF0070C0"/>
      </font>
    </dxf>
    <dxf>
      <font>
        <color rgb="FFFF7C80"/>
      </font>
    </dxf>
    <dxf>
      <font>
        <color theme="4" tint="0.39994506668294322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8" tint="0.79998168889431442"/>
        </patternFill>
      </fill>
    </dxf>
    <dxf>
      <font>
        <b/>
        <i val="0"/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rgb="FFFF0000"/>
      </font>
      <fill>
        <patternFill>
          <bgColor theme="8" tint="0.79998168889431442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8" tint="0.79998168889431442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8" tint="0.79998168889431442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8" tint="0.79998168889431442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8" tint="0.79998168889431442"/>
        </patternFill>
      </fill>
    </dxf>
    <dxf>
      <font>
        <b/>
        <i val="0"/>
        <color rgb="FF0070C0"/>
      </font>
    </dxf>
    <dxf>
      <font>
        <color rgb="FFFF7C80"/>
      </font>
    </dxf>
    <dxf>
      <font>
        <color theme="4" tint="0.39994506668294322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8" tint="0.79998168889431442"/>
        </patternFill>
      </fill>
    </dxf>
    <dxf>
      <font>
        <b/>
        <i val="0"/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rgb="FFFF0000"/>
      </font>
      <fill>
        <patternFill>
          <bgColor theme="8" tint="0.79998168889431442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8" tint="0.79998168889431442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8" tint="0.79998168889431442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8" tint="0.79998168889431442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8" tint="0.79998168889431442"/>
        </patternFill>
      </fill>
    </dxf>
    <dxf>
      <font>
        <b/>
        <i val="0"/>
        <color rgb="FF0070C0"/>
      </font>
    </dxf>
    <dxf>
      <font>
        <color rgb="FFFF7C80"/>
      </font>
    </dxf>
    <dxf>
      <font>
        <color theme="4" tint="0.39994506668294322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8" tint="0.79998168889431442"/>
        </patternFill>
      </fill>
    </dxf>
    <dxf>
      <font>
        <b/>
        <i val="0"/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rgb="FFFF0000"/>
      </font>
      <fill>
        <patternFill>
          <bgColor theme="8" tint="0.79998168889431442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8" tint="0.79998168889431442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8" tint="0.79998168889431442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8" tint="0.79998168889431442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8" tint="0.79998168889431442"/>
        </patternFill>
      </fill>
    </dxf>
    <dxf>
      <font>
        <b/>
        <i val="0"/>
        <color rgb="FF0070C0"/>
      </font>
    </dxf>
    <dxf>
      <font>
        <color rgb="FFFF7C80"/>
      </font>
    </dxf>
    <dxf>
      <font>
        <color theme="4" tint="0.39994506668294322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8" tint="0.79998168889431442"/>
        </patternFill>
      </fill>
    </dxf>
    <dxf>
      <font>
        <b/>
        <i val="0"/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rgb="FFFF0000"/>
      </font>
      <fill>
        <patternFill>
          <bgColor theme="8" tint="0.79998168889431442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8" tint="0.79998168889431442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8" tint="0.79998168889431442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8" tint="0.79998168889431442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8" tint="0.79998168889431442"/>
        </patternFill>
      </fill>
    </dxf>
    <dxf>
      <font>
        <b/>
        <i val="0"/>
        <color rgb="FF0070C0"/>
      </font>
    </dxf>
    <dxf>
      <font>
        <color rgb="FFFF7C80"/>
      </font>
    </dxf>
    <dxf>
      <font>
        <color theme="4" tint="0.39994506668294322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theme="4" tint="-0.24994659260841701"/>
      </font>
    </dxf>
  </dxfs>
  <tableStyles count="0" defaultTableStyle="TableStyleMedium2" defaultPivotStyle="PivotStyleLight16"/>
  <colors>
    <mruColors>
      <color rgb="FFFF1111"/>
      <color rgb="FF33CCFF"/>
      <color rgb="FFC48FFF"/>
      <color rgb="FFFF9393"/>
      <color rgb="FFFDF69D"/>
      <color rgb="FF00E6AA"/>
      <color rgb="FF993300"/>
      <color rgb="FF00D09A"/>
      <color rgb="FFFF7C80"/>
      <color rgb="FFE5CD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microsoft.com/office/2007/relationships/hdphoto" Target="../media/hdphoto2.wdp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microsoft.com/office/2007/relationships/hdphoto" Target="../media/hdphoto3.wdp"/><Relationship Id="rId1" Type="http://schemas.openxmlformats.org/officeDocument/2006/relationships/image" Target="../media/image5.png"/><Relationship Id="rId4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microsoft.com/office/2007/relationships/hdphoto" Target="../media/hdphoto3.wdp"/><Relationship Id="rId1" Type="http://schemas.openxmlformats.org/officeDocument/2006/relationships/image" Target="../media/image5.png"/><Relationship Id="rId4" Type="http://schemas.microsoft.com/office/2007/relationships/hdphoto" Target="../media/hdphoto4.wdp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microsoft.com/office/2007/relationships/hdphoto" Target="../media/hdphoto3.wdp"/><Relationship Id="rId1" Type="http://schemas.openxmlformats.org/officeDocument/2006/relationships/image" Target="../media/image5.png"/><Relationship Id="rId4" Type="http://schemas.microsoft.com/office/2007/relationships/hdphoto" Target="../media/hdphoto4.wdp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microsoft.com/office/2007/relationships/hdphoto" Target="../media/hdphoto3.wdp"/><Relationship Id="rId1" Type="http://schemas.openxmlformats.org/officeDocument/2006/relationships/image" Target="../media/image5.png"/><Relationship Id="rId4" Type="http://schemas.microsoft.com/office/2007/relationships/hdphoto" Target="../media/hdphoto4.wdp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microsoft.com/office/2007/relationships/hdphoto" Target="../media/hdphoto3.wdp"/><Relationship Id="rId1" Type="http://schemas.openxmlformats.org/officeDocument/2006/relationships/image" Target="../media/image5.png"/><Relationship Id="rId4" Type="http://schemas.microsoft.com/office/2007/relationships/hdphoto" Target="../media/hdphoto4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96</xdr:row>
      <xdr:rowOff>72458</xdr:rowOff>
    </xdr:from>
    <xdr:to>
      <xdr:col>9</xdr:col>
      <xdr:colOff>476250</xdr:colOff>
      <xdr:row>107</xdr:row>
      <xdr:rowOff>206374</xdr:rowOff>
    </xdr:to>
    <xdr:pic>
      <xdr:nvPicPr>
        <xdr:cNvPr id="56" name="図 55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19" t="46664" r="49482" b="18393"/>
        <a:stretch/>
      </xdr:blipFill>
      <xdr:spPr>
        <a:xfrm>
          <a:off x="95251" y="20376583"/>
          <a:ext cx="6032499" cy="240404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</xdr:row>
      <xdr:rowOff>174625</xdr:rowOff>
    </xdr:from>
    <xdr:to>
      <xdr:col>16</xdr:col>
      <xdr:colOff>619126</xdr:colOff>
      <xdr:row>28</xdr:row>
      <xdr:rowOff>205822</xdr:rowOff>
    </xdr:to>
    <xdr:pic>
      <xdr:nvPicPr>
        <xdr:cNvPr id="12" name="図 1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546" b="8983"/>
        <a:stretch/>
      </xdr:blipFill>
      <xdr:spPr>
        <a:xfrm>
          <a:off x="95251" y="793750"/>
          <a:ext cx="11874500" cy="5920822"/>
        </a:xfrm>
        <a:prstGeom prst="rect">
          <a:avLst/>
        </a:prstGeom>
      </xdr:spPr>
    </xdr:pic>
    <xdr:clientData/>
  </xdr:twoCellAnchor>
  <xdr:twoCellAnchor>
    <xdr:from>
      <xdr:col>0</xdr:col>
      <xdr:colOff>15875</xdr:colOff>
      <xdr:row>0</xdr:row>
      <xdr:rowOff>0</xdr:rowOff>
    </xdr:from>
    <xdr:to>
      <xdr:col>17</xdr:col>
      <xdr:colOff>0</xdr:colOff>
      <xdr:row>1</xdr:row>
      <xdr:rowOff>369094</xdr:rowOff>
    </xdr:to>
    <xdr:sp macro="" textlink="">
      <xdr:nvSpPr>
        <xdr:cNvPr id="2" name="正方形/長方形 1"/>
        <xdr:cNvSpPr/>
      </xdr:nvSpPr>
      <xdr:spPr>
        <a:xfrm>
          <a:off x="15875" y="0"/>
          <a:ext cx="11973719" cy="452438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46543</xdr:colOff>
      <xdr:row>0</xdr:row>
      <xdr:rowOff>8351</xdr:rowOff>
    </xdr:from>
    <xdr:to>
      <xdr:col>7</xdr:col>
      <xdr:colOff>1071562</xdr:colOff>
      <xdr:row>1</xdr:row>
      <xdr:rowOff>266269</xdr:rowOff>
    </xdr:to>
    <xdr:sp macro="" textlink="">
      <xdr:nvSpPr>
        <xdr:cNvPr id="3" name="テキスト ボックス 2"/>
        <xdr:cNvSpPr txBox="1"/>
      </xdr:nvSpPr>
      <xdr:spPr>
        <a:xfrm>
          <a:off x="46543" y="8351"/>
          <a:ext cx="4668332" cy="3412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 cap="none" spc="0">
              <a:ln w="12700">
                <a:noFill/>
                <a:prstDash val="solid"/>
              </a:ln>
              <a:solidFill>
                <a:schemeClr val="bg1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ママのこんだて表 使い方</a:t>
          </a:r>
        </a:p>
      </xdr:txBody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16</xdr:col>
      <xdr:colOff>605216</xdr:colOff>
      <xdr:row>69</xdr:row>
      <xdr:rowOff>47625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300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334250"/>
          <a:ext cx="11860591" cy="7683500"/>
        </a:xfrm>
        <a:prstGeom prst="rect">
          <a:avLst/>
        </a:prstGeom>
      </xdr:spPr>
    </xdr:pic>
    <xdr:clientData/>
  </xdr:twoCellAnchor>
  <xdr:twoCellAnchor>
    <xdr:from>
      <xdr:col>4</xdr:col>
      <xdr:colOff>646906</xdr:colOff>
      <xdr:row>13</xdr:row>
      <xdr:rowOff>3969</xdr:rowOff>
    </xdr:from>
    <xdr:to>
      <xdr:col>5</xdr:col>
      <xdr:colOff>1099343</xdr:colOff>
      <xdr:row>19</xdr:row>
      <xdr:rowOff>130969</xdr:rowOff>
    </xdr:to>
    <xdr:sp macro="" textlink="">
      <xdr:nvSpPr>
        <xdr:cNvPr id="5" name="角丸四角形 4"/>
        <xdr:cNvSpPr/>
      </xdr:nvSpPr>
      <xdr:spPr>
        <a:xfrm>
          <a:off x="1456531" y="3131344"/>
          <a:ext cx="1357312" cy="1651000"/>
        </a:xfrm>
        <a:prstGeom prst="roundRect">
          <a:avLst/>
        </a:prstGeom>
        <a:noFill/>
        <a:ln w="762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250031</xdr:colOff>
      <xdr:row>5</xdr:row>
      <xdr:rowOff>31751</xdr:rowOff>
    </xdr:from>
    <xdr:to>
      <xdr:col>7</xdr:col>
      <xdr:colOff>353219</xdr:colOff>
      <xdr:row>9</xdr:row>
      <xdr:rowOff>115095</xdr:rowOff>
    </xdr:to>
    <xdr:sp macro="" textlink="">
      <xdr:nvSpPr>
        <xdr:cNvPr id="6" name="テキスト ボックス 5"/>
        <xdr:cNvSpPr txBox="1"/>
      </xdr:nvSpPr>
      <xdr:spPr>
        <a:xfrm>
          <a:off x="345281" y="1127126"/>
          <a:ext cx="3690938" cy="1099344"/>
        </a:xfrm>
        <a:prstGeom prst="rect">
          <a:avLst/>
        </a:prstGeom>
        <a:solidFill>
          <a:schemeClr val="lt1"/>
        </a:solidFill>
        <a:ln w="762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44000" tIns="108000" rIns="144000" bIns="108000" rtlCol="0" anchor="ctr"/>
        <a:lstStyle/>
        <a:p>
          <a:r>
            <a:rPr kumimoji="1" lang="en-US" altLang="ja-JP" sz="1200"/>
            <a:t>1</a:t>
          </a:r>
          <a:r>
            <a:rPr kumimoji="1" lang="ja-JP" altLang="en-US" sz="1200"/>
            <a:t>日に食べたものを、朝・昼・晩に分けて入力します。</a:t>
          </a:r>
          <a:endParaRPr kumimoji="1" lang="en-US" altLang="ja-JP" sz="1200"/>
        </a:p>
        <a:p>
          <a:r>
            <a:rPr kumimoji="1" lang="ja-JP" altLang="en-US" sz="1200"/>
            <a:t>同じ項目のものを複数食べた場合は、「○○＆○○」という風に入力しておきます。</a:t>
          </a:r>
          <a:endParaRPr kumimoji="1" lang="en-US" altLang="ja-JP" sz="1200"/>
        </a:p>
        <a:p>
          <a:endParaRPr kumimoji="1" lang="en-US" altLang="ja-JP" sz="800"/>
        </a:p>
        <a:p>
          <a:r>
            <a:rPr kumimoji="1" lang="en-US" altLang="ja-JP" sz="900"/>
            <a:t>※</a:t>
          </a:r>
          <a:r>
            <a:rPr kumimoji="1" lang="ja-JP" altLang="en-US" sz="900"/>
            <a:t>項目については添付の「食事バランスガイド」をご参照ください。</a:t>
          </a:r>
        </a:p>
      </xdr:txBody>
    </xdr:sp>
    <xdr:clientData/>
  </xdr:twoCellAnchor>
  <xdr:twoCellAnchor>
    <xdr:from>
      <xdr:col>5</xdr:col>
      <xdr:colOff>444500</xdr:colOff>
      <xdr:row>9</xdr:row>
      <xdr:rowOff>115095</xdr:rowOff>
    </xdr:from>
    <xdr:to>
      <xdr:col>5</xdr:col>
      <xdr:colOff>476250</xdr:colOff>
      <xdr:row>13</xdr:row>
      <xdr:rowOff>47625</xdr:rowOff>
    </xdr:to>
    <xdr:cxnSp macro="">
      <xdr:nvCxnSpPr>
        <xdr:cNvPr id="8" name="直線コネクタ 7"/>
        <xdr:cNvCxnSpPr>
          <a:stCxn id="6" idx="2"/>
        </xdr:cNvCxnSpPr>
      </xdr:nvCxnSpPr>
      <xdr:spPr>
        <a:xfrm flipH="1">
          <a:off x="2159000" y="2226470"/>
          <a:ext cx="31750" cy="948530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1174750</xdr:colOff>
      <xdr:row>13</xdr:row>
      <xdr:rowOff>3969</xdr:rowOff>
    </xdr:from>
    <xdr:to>
      <xdr:col>6</xdr:col>
      <xdr:colOff>396875</xdr:colOff>
      <xdr:row>19</xdr:row>
      <xdr:rowOff>130969</xdr:rowOff>
    </xdr:to>
    <xdr:sp macro="" textlink="">
      <xdr:nvSpPr>
        <xdr:cNvPr id="9" name="角丸四角形 8"/>
        <xdr:cNvSpPr/>
      </xdr:nvSpPr>
      <xdr:spPr>
        <a:xfrm>
          <a:off x="2889250" y="3131344"/>
          <a:ext cx="635000" cy="1651000"/>
        </a:xfrm>
        <a:prstGeom prst="roundRect">
          <a:avLst/>
        </a:prstGeom>
        <a:noFill/>
        <a:ln w="762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91282</xdr:colOff>
      <xdr:row>20</xdr:row>
      <xdr:rowOff>15875</xdr:rowOff>
    </xdr:from>
    <xdr:to>
      <xdr:col>10</xdr:col>
      <xdr:colOff>381000</xdr:colOff>
      <xdr:row>26</xdr:row>
      <xdr:rowOff>182562</xdr:rowOff>
    </xdr:to>
    <xdr:sp macro="" textlink="">
      <xdr:nvSpPr>
        <xdr:cNvPr id="10" name="テキスト ボックス 9"/>
        <xdr:cNvSpPr txBox="1"/>
      </xdr:nvSpPr>
      <xdr:spPr>
        <a:xfrm>
          <a:off x="3774282" y="4873625"/>
          <a:ext cx="3671093" cy="1404937"/>
        </a:xfrm>
        <a:prstGeom prst="rect">
          <a:avLst/>
        </a:prstGeom>
        <a:solidFill>
          <a:schemeClr val="lt1"/>
        </a:solidFill>
        <a:ln w="762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44000" tIns="108000" rIns="144000" bIns="108000" rtlCol="0" anchor="ctr"/>
        <a:lstStyle/>
        <a:p>
          <a:r>
            <a:rPr kumimoji="1" lang="en-US" altLang="ja-JP" sz="1200" b="1" u="sng">
              <a:solidFill>
                <a:srgbClr val="0070C0"/>
              </a:solidFill>
            </a:rPr>
            <a:t>SV</a:t>
          </a:r>
          <a:r>
            <a:rPr kumimoji="1" lang="ja-JP" altLang="en-US" sz="1200" b="1" u="sng">
              <a:solidFill>
                <a:srgbClr val="0070C0"/>
              </a:solidFill>
            </a:rPr>
            <a:t>（つ）</a:t>
          </a:r>
          <a:r>
            <a:rPr kumimoji="1" lang="ja-JP" altLang="en-US" sz="1200"/>
            <a:t>とは、それぞれの項目について、摂取する目安をあらわす単位です。例えば、「白ごはん」を１杯食べると「主食 １つ分」に換算されます。</a:t>
          </a:r>
          <a:r>
            <a:rPr kumimoji="1" lang="ja-JP" altLang="en-US" sz="1200" u="sng"/>
            <a:t>当てはまる数字をプルダウンメニューから選んでください。</a:t>
          </a:r>
          <a:endParaRPr kumimoji="1" lang="en-US" altLang="ja-JP" sz="1200" u="sng"/>
        </a:p>
        <a:p>
          <a:endParaRPr kumimoji="1" lang="en-US" altLang="ja-JP" sz="600"/>
        </a:p>
        <a:p>
          <a:r>
            <a:rPr kumimoji="1" lang="en-US" altLang="ja-JP" sz="900"/>
            <a:t>※</a:t>
          </a:r>
          <a:r>
            <a:rPr kumimoji="1" lang="ja-JP" altLang="en-US" sz="900"/>
            <a:t>どの食べ物がいくつ分に換算されるかは添付の「食事バランスガイド」を参考としてください。</a:t>
          </a:r>
          <a:endParaRPr kumimoji="1" lang="ja-JP" altLang="en-US" sz="500"/>
        </a:p>
      </xdr:txBody>
    </xdr:sp>
    <xdr:clientData/>
  </xdr:twoCellAnchor>
  <xdr:twoCellAnchor>
    <xdr:from>
      <xdr:col>6</xdr:col>
      <xdr:colOff>396875</xdr:colOff>
      <xdr:row>16</xdr:row>
      <xdr:rowOff>67469</xdr:rowOff>
    </xdr:from>
    <xdr:to>
      <xdr:col>7</xdr:col>
      <xdr:colOff>91282</xdr:colOff>
      <xdr:row>23</xdr:row>
      <xdr:rowOff>99219</xdr:rowOff>
    </xdr:to>
    <xdr:cxnSp macro="">
      <xdr:nvCxnSpPr>
        <xdr:cNvPr id="11" name="直線コネクタ 10"/>
        <xdr:cNvCxnSpPr>
          <a:stCxn id="10" idx="1"/>
          <a:endCxn id="9" idx="3"/>
        </xdr:cNvCxnSpPr>
      </xdr:nvCxnSpPr>
      <xdr:spPr>
        <a:xfrm flipH="1" flipV="1">
          <a:off x="3524250" y="3956844"/>
          <a:ext cx="250032" cy="1619250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825501</xdr:colOff>
      <xdr:row>12</xdr:row>
      <xdr:rowOff>150812</xdr:rowOff>
    </xdr:from>
    <xdr:to>
      <xdr:col>11</xdr:col>
      <xdr:colOff>222251</xdr:colOff>
      <xdr:row>19</xdr:row>
      <xdr:rowOff>23812</xdr:rowOff>
    </xdr:to>
    <xdr:sp macro="" textlink="">
      <xdr:nvSpPr>
        <xdr:cNvPr id="25" name="角丸四角形 24"/>
        <xdr:cNvSpPr/>
      </xdr:nvSpPr>
      <xdr:spPr>
        <a:xfrm>
          <a:off x="6477001" y="3024187"/>
          <a:ext cx="1365250" cy="1651000"/>
        </a:xfrm>
        <a:prstGeom prst="roundRect">
          <a:avLst/>
        </a:prstGeom>
        <a:noFill/>
        <a:ln w="762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43657</xdr:colOff>
      <xdr:row>4</xdr:row>
      <xdr:rowOff>222249</xdr:rowOff>
    </xdr:from>
    <xdr:to>
      <xdr:col>14</xdr:col>
      <xdr:colOff>666750</xdr:colOff>
      <xdr:row>9</xdr:row>
      <xdr:rowOff>111124</xdr:rowOff>
    </xdr:to>
    <xdr:sp macro="" textlink="">
      <xdr:nvSpPr>
        <xdr:cNvPr id="26" name="テキスト ボックス 25"/>
        <xdr:cNvSpPr txBox="1"/>
      </xdr:nvSpPr>
      <xdr:spPr>
        <a:xfrm>
          <a:off x="5695157" y="1063624"/>
          <a:ext cx="4956968" cy="1158875"/>
        </a:xfrm>
        <a:prstGeom prst="rect">
          <a:avLst/>
        </a:prstGeom>
        <a:solidFill>
          <a:schemeClr val="lt1"/>
        </a:solidFill>
        <a:ln w="762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44000" tIns="108000" rIns="144000" bIns="108000" rtlCol="0" anchor="ctr"/>
        <a:lstStyle/>
        <a:p>
          <a:r>
            <a:rPr kumimoji="1" lang="en-US" altLang="ja-JP" sz="1200"/>
            <a:t>SV</a:t>
          </a:r>
          <a:r>
            <a:rPr kumimoji="1" lang="ja-JP" altLang="en-US" sz="1200"/>
            <a:t>（つ）を入力すると、その数値によってセルが塗りつぶされます。［不足］は青文字、［とりすぎ］は赤文字で表示されます。</a:t>
          </a:r>
          <a:endParaRPr kumimoji="1" lang="en-US" altLang="ja-JP" sz="1200"/>
        </a:p>
        <a:p>
          <a:r>
            <a:rPr kumimoji="1" lang="ja-JP" altLang="en-US" sz="1200"/>
            <a:t>また、右側のセルに「適量です」「不足です」「とり過ぎです」のコメントが表示されます。</a:t>
          </a:r>
          <a:endParaRPr kumimoji="1" lang="ja-JP" altLang="en-US" sz="900"/>
        </a:p>
      </xdr:txBody>
    </xdr:sp>
    <xdr:clientData/>
  </xdr:twoCellAnchor>
  <xdr:twoCellAnchor>
    <xdr:from>
      <xdr:col>10</xdr:col>
      <xdr:colOff>95251</xdr:colOff>
      <xdr:row>9</xdr:row>
      <xdr:rowOff>111124</xdr:rowOff>
    </xdr:from>
    <xdr:to>
      <xdr:col>11</xdr:col>
      <xdr:colOff>553641</xdr:colOff>
      <xdr:row>12</xdr:row>
      <xdr:rowOff>150812</xdr:rowOff>
    </xdr:to>
    <xdr:cxnSp macro="">
      <xdr:nvCxnSpPr>
        <xdr:cNvPr id="27" name="直線コネクタ 26"/>
        <xdr:cNvCxnSpPr>
          <a:stCxn id="26" idx="2"/>
          <a:endCxn id="25" idx="0"/>
        </xdr:cNvCxnSpPr>
      </xdr:nvCxnSpPr>
      <xdr:spPr>
        <a:xfrm flipH="1">
          <a:off x="7159626" y="2222499"/>
          <a:ext cx="1014015" cy="801688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129796</xdr:colOff>
      <xdr:row>38</xdr:row>
      <xdr:rowOff>175088</xdr:rowOff>
    </xdr:from>
    <xdr:to>
      <xdr:col>9</xdr:col>
      <xdr:colOff>601685</xdr:colOff>
      <xdr:row>43</xdr:row>
      <xdr:rowOff>122117</xdr:rowOff>
    </xdr:to>
    <xdr:sp macro="" textlink="">
      <xdr:nvSpPr>
        <xdr:cNvPr id="33" name="円/楕円 32"/>
        <xdr:cNvSpPr/>
      </xdr:nvSpPr>
      <xdr:spPr>
        <a:xfrm>
          <a:off x="5225671" y="8747588"/>
          <a:ext cx="1027514" cy="978904"/>
        </a:xfrm>
        <a:prstGeom prst="ellipse">
          <a:avLst/>
        </a:prstGeom>
        <a:noFill/>
        <a:ln w="762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712978</xdr:colOff>
      <xdr:row>32</xdr:row>
      <xdr:rowOff>178331</xdr:rowOff>
    </xdr:from>
    <xdr:to>
      <xdr:col>10</xdr:col>
      <xdr:colOff>39856</xdr:colOff>
      <xdr:row>37</xdr:row>
      <xdr:rowOff>178330</xdr:rowOff>
    </xdr:to>
    <xdr:sp macro="" textlink="">
      <xdr:nvSpPr>
        <xdr:cNvPr id="34" name="下矢印吹き出し 33"/>
        <xdr:cNvSpPr/>
      </xdr:nvSpPr>
      <xdr:spPr>
        <a:xfrm>
          <a:off x="4395978" y="7512581"/>
          <a:ext cx="2708253" cy="1031874"/>
        </a:xfrm>
        <a:prstGeom prst="downArrowCallout">
          <a:avLst>
            <a:gd name="adj1" fmla="val 7539"/>
            <a:gd name="adj2" fmla="val 11508"/>
            <a:gd name="adj3" fmla="val 14683"/>
            <a:gd name="adj4" fmla="val 75001"/>
          </a:avLst>
        </a:prstGeom>
        <a:solidFill>
          <a:srgbClr val="FF0000"/>
        </a:solidFill>
        <a:ln w="571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103023</xdr:colOff>
      <xdr:row>47</xdr:row>
      <xdr:rowOff>73677</xdr:rowOff>
    </xdr:from>
    <xdr:to>
      <xdr:col>10</xdr:col>
      <xdr:colOff>472048</xdr:colOff>
      <xdr:row>54</xdr:row>
      <xdr:rowOff>7594</xdr:rowOff>
    </xdr:to>
    <xdr:sp macro="" textlink="">
      <xdr:nvSpPr>
        <xdr:cNvPr id="37" name="下矢印吹き出し 36"/>
        <xdr:cNvSpPr/>
      </xdr:nvSpPr>
      <xdr:spPr>
        <a:xfrm rot="16200000">
          <a:off x="5868890" y="10702717"/>
          <a:ext cx="1434104" cy="1773962"/>
        </a:xfrm>
        <a:prstGeom prst="downArrowCallout">
          <a:avLst>
            <a:gd name="adj1" fmla="val 7539"/>
            <a:gd name="adj2" fmla="val 13101"/>
            <a:gd name="adj3" fmla="val 14683"/>
            <a:gd name="adj4" fmla="val 78051"/>
          </a:avLst>
        </a:prstGeom>
        <a:solidFill>
          <a:srgbClr val="FF0000"/>
        </a:solidFill>
        <a:ln w="571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259424</xdr:colOff>
      <xdr:row>48</xdr:row>
      <xdr:rowOff>206109</xdr:rowOff>
    </xdr:from>
    <xdr:to>
      <xdr:col>9</xdr:col>
      <xdr:colOff>1399067</xdr:colOff>
      <xdr:row>57</xdr:row>
      <xdr:rowOff>71092</xdr:rowOff>
    </xdr:to>
    <xdr:sp macro="" textlink="">
      <xdr:nvSpPr>
        <xdr:cNvPr id="38" name="テキスト ボックス 37"/>
        <xdr:cNvSpPr txBox="1"/>
      </xdr:nvSpPr>
      <xdr:spPr>
        <a:xfrm>
          <a:off x="5910924" y="10842359"/>
          <a:ext cx="1139643" cy="17223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400" b="1">
              <a:solidFill>
                <a:schemeClr val="bg1"/>
              </a:solidFill>
            </a:rPr>
            <a:t>どの食べ物が </a:t>
          </a:r>
          <a:r>
            <a:rPr kumimoji="1" lang="ja-JP" altLang="en-US" sz="1400" b="1" u="sng">
              <a:solidFill>
                <a:schemeClr val="bg1"/>
              </a:solidFill>
            </a:rPr>
            <a:t>いくつ分</a:t>
          </a:r>
          <a:r>
            <a:rPr kumimoji="1" lang="ja-JP" altLang="en-US" sz="1400" b="1">
              <a:solidFill>
                <a:schemeClr val="bg1"/>
              </a:solidFill>
            </a:rPr>
            <a:t>になるのかを表示しています。</a:t>
          </a:r>
        </a:p>
      </xdr:txBody>
    </xdr:sp>
    <xdr:clientData/>
  </xdr:twoCellAnchor>
  <xdr:twoCellAnchor>
    <xdr:from>
      <xdr:col>11</xdr:col>
      <xdr:colOff>38905</xdr:colOff>
      <xdr:row>35</xdr:row>
      <xdr:rowOff>193301</xdr:rowOff>
    </xdr:from>
    <xdr:to>
      <xdr:col>16</xdr:col>
      <xdr:colOff>500063</xdr:colOff>
      <xdr:row>57</xdr:row>
      <xdr:rowOff>51594</xdr:rowOff>
    </xdr:to>
    <xdr:sp macro="" textlink="">
      <xdr:nvSpPr>
        <xdr:cNvPr id="39" name="角丸四角形 38"/>
        <xdr:cNvSpPr/>
      </xdr:nvSpPr>
      <xdr:spPr>
        <a:xfrm>
          <a:off x="7658905" y="8146676"/>
          <a:ext cx="4191783" cy="4398543"/>
        </a:xfrm>
        <a:prstGeom prst="roundRect">
          <a:avLst>
            <a:gd name="adj" fmla="val 8469"/>
          </a:avLst>
        </a:prstGeom>
        <a:noFill/>
        <a:ln w="76200">
          <a:solidFill>
            <a:srgbClr val="FF111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843946</xdr:colOff>
      <xdr:row>33</xdr:row>
      <xdr:rowOff>126734</xdr:rowOff>
    </xdr:from>
    <xdr:to>
      <xdr:col>9</xdr:col>
      <xdr:colOff>1404936</xdr:colOff>
      <xdr:row>37</xdr:row>
      <xdr:rowOff>183250</xdr:rowOff>
    </xdr:to>
    <xdr:sp macro="" textlink="">
      <xdr:nvSpPr>
        <xdr:cNvPr id="30" name="テキスト ボックス 29"/>
        <xdr:cNvSpPr txBox="1"/>
      </xdr:nvSpPr>
      <xdr:spPr>
        <a:xfrm>
          <a:off x="4526946" y="7667359"/>
          <a:ext cx="2529490" cy="8820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400" b="1">
              <a:solidFill>
                <a:schemeClr val="bg1"/>
              </a:solidFill>
            </a:rPr>
            <a:t>各項目についていくつ食べればいいのかをあらわす目安です。</a:t>
          </a:r>
        </a:p>
      </xdr:txBody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9</xdr:col>
      <xdr:colOff>514279</xdr:colOff>
      <xdr:row>91</xdr:row>
      <xdr:rowOff>142875</xdr:rowOff>
    </xdr:to>
    <xdr:pic>
      <xdr:nvPicPr>
        <xdr:cNvPr id="21" name="図 20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200000"/>
                  </a14:imgEffect>
                  <a14:imgEffect>
                    <a14:brightnessContrast contrast="20000"/>
                  </a14:imgEffect>
                </a14:imgLayer>
              </a14:imgProps>
            </a:ext>
          </a:extLst>
        </a:blip>
        <a:srcRect l="14373" b="11550"/>
        <a:stretch/>
      </xdr:blipFill>
      <xdr:spPr>
        <a:xfrm>
          <a:off x="95250" y="15970250"/>
          <a:ext cx="6070529" cy="3444875"/>
        </a:xfrm>
        <a:prstGeom prst="rect">
          <a:avLst/>
        </a:prstGeom>
      </xdr:spPr>
    </xdr:pic>
    <xdr:clientData/>
  </xdr:twoCellAnchor>
  <xdr:twoCellAnchor>
    <xdr:from>
      <xdr:col>9</xdr:col>
      <xdr:colOff>1047750</xdr:colOff>
      <xdr:row>75</xdr:row>
      <xdr:rowOff>0</xdr:rowOff>
    </xdr:from>
    <xdr:to>
      <xdr:col>16</xdr:col>
      <xdr:colOff>666750</xdr:colOff>
      <xdr:row>90</xdr:row>
      <xdr:rowOff>95250</xdr:rowOff>
    </xdr:to>
    <xdr:sp macro="" textlink="">
      <xdr:nvSpPr>
        <xdr:cNvPr id="24" name="テキスト ボックス 23"/>
        <xdr:cNvSpPr txBox="1"/>
      </xdr:nvSpPr>
      <xdr:spPr>
        <a:xfrm>
          <a:off x="6699250" y="15970250"/>
          <a:ext cx="5318125" cy="3190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>
              <a:latin typeface="メイリオ" pitchFamily="50" charset="-128"/>
              <a:ea typeface="メイリオ" pitchFamily="50" charset="-128"/>
              <a:cs typeface="メイリオ" pitchFamily="50" charset="-128"/>
            </a:rPr>
            <a:t>タイトル欄に「</a:t>
          </a:r>
          <a:r>
            <a:rPr kumimoji="1" lang="en-US" altLang="ja-JP" sz="1600">
              <a:latin typeface="メイリオ" pitchFamily="50" charset="-128"/>
              <a:ea typeface="メイリオ" pitchFamily="50" charset="-128"/>
              <a:cs typeface="メイリオ" pitchFamily="50" charset="-128"/>
            </a:rPr>
            <a:t>6</a:t>
          </a:r>
          <a:r>
            <a:rPr kumimoji="1" lang="ja-JP" altLang="en-US" sz="1600">
              <a:latin typeface="メイリオ" pitchFamily="50" charset="-128"/>
              <a:ea typeface="メイリオ" pitchFamily="50" charset="-128"/>
              <a:cs typeface="メイリオ" pitchFamily="50" charset="-128"/>
            </a:rPr>
            <a:t>月○週目」と書かれているグラフでは、その週に食べたもののトータルバランスを見ることができます。</a:t>
          </a:r>
          <a:endParaRPr kumimoji="1" lang="en-US" altLang="ja-JP" sz="1600"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  <a:p>
          <a:r>
            <a:rPr kumimoji="1" lang="ja-JP" altLang="en-US" sz="1600">
              <a:latin typeface="メイリオ" pitchFamily="50" charset="-128"/>
              <a:ea typeface="メイリオ" pitchFamily="50" charset="-128"/>
              <a:cs typeface="メイリオ" pitchFamily="50" charset="-128"/>
            </a:rPr>
            <a:t>バランスのとれた食事をしていれば、グラフはきれいな斜めのラインにそろうでしょう。逆に、凹凸のあるグラフとなった場合は、食事のバランスを見直すための目安となります。</a:t>
          </a:r>
        </a:p>
      </xdr:txBody>
    </xdr:sp>
    <xdr:clientData/>
  </xdr:twoCellAnchor>
  <xdr:twoCellAnchor>
    <xdr:from>
      <xdr:col>4</xdr:col>
      <xdr:colOff>666750</xdr:colOff>
      <xdr:row>82</xdr:row>
      <xdr:rowOff>27214</xdr:rowOff>
    </xdr:from>
    <xdr:to>
      <xdr:col>5</xdr:col>
      <xdr:colOff>857250</xdr:colOff>
      <xdr:row>89</xdr:row>
      <xdr:rowOff>163286</xdr:rowOff>
    </xdr:to>
    <xdr:sp macro="" textlink="">
      <xdr:nvSpPr>
        <xdr:cNvPr id="28" name="角丸四角形 27"/>
        <xdr:cNvSpPr/>
      </xdr:nvSpPr>
      <xdr:spPr>
        <a:xfrm>
          <a:off x="1469571" y="17362714"/>
          <a:ext cx="1102179" cy="1564822"/>
        </a:xfrm>
        <a:prstGeom prst="roundRect">
          <a:avLst/>
        </a:prstGeom>
        <a:noFill/>
        <a:ln w="762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136058</xdr:colOff>
      <xdr:row>76</xdr:row>
      <xdr:rowOff>3513</xdr:rowOff>
    </xdr:from>
    <xdr:to>
      <xdr:col>6</xdr:col>
      <xdr:colOff>266753</xdr:colOff>
      <xdr:row>81</xdr:row>
      <xdr:rowOff>3512</xdr:rowOff>
    </xdr:to>
    <xdr:sp macro="" textlink="">
      <xdr:nvSpPr>
        <xdr:cNvPr id="36" name="下矢印吹き出し 35"/>
        <xdr:cNvSpPr/>
      </xdr:nvSpPr>
      <xdr:spPr>
        <a:xfrm>
          <a:off x="682003" y="16358635"/>
          <a:ext cx="2686183" cy="1045426"/>
        </a:xfrm>
        <a:prstGeom prst="downArrowCallout">
          <a:avLst>
            <a:gd name="adj1" fmla="val 7539"/>
            <a:gd name="adj2" fmla="val 11508"/>
            <a:gd name="adj3" fmla="val 14683"/>
            <a:gd name="adj4" fmla="val 75001"/>
          </a:avLst>
        </a:prstGeom>
        <a:solidFill>
          <a:srgbClr val="FF0000"/>
        </a:solidFill>
        <a:ln w="571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104404</xdr:colOff>
      <xdr:row>76</xdr:row>
      <xdr:rowOff>165261</xdr:rowOff>
    </xdr:from>
    <xdr:to>
      <xdr:col>6</xdr:col>
      <xdr:colOff>116158</xdr:colOff>
      <xdr:row>81</xdr:row>
      <xdr:rowOff>12691</xdr:rowOff>
    </xdr:to>
    <xdr:sp macro="" textlink="">
      <xdr:nvSpPr>
        <xdr:cNvPr id="40" name="テキスト ボックス 39"/>
        <xdr:cNvSpPr txBox="1"/>
      </xdr:nvSpPr>
      <xdr:spPr>
        <a:xfrm>
          <a:off x="894282" y="16520383"/>
          <a:ext cx="2323309" cy="8928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400" b="1">
              <a:solidFill>
                <a:schemeClr val="bg1"/>
              </a:solidFill>
            </a:rPr>
            <a:t>その週のトータル数が</a:t>
          </a:r>
          <a:r>
            <a:rPr kumimoji="1" lang="ja-JP" altLang="en-US" sz="1400" b="1" u="sng">
              <a:solidFill>
                <a:schemeClr val="bg1"/>
              </a:solidFill>
            </a:rPr>
            <a:t>自動で</a:t>
          </a:r>
          <a:endParaRPr kumimoji="1" lang="en-US" altLang="ja-JP" sz="1400" b="1" u="sng">
            <a:solidFill>
              <a:schemeClr val="bg1"/>
            </a:solidFill>
          </a:endParaRPr>
        </a:p>
        <a:p>
          <a:r>
            <a:rPr kumimoji="1" lang="ja-JP" altLang="en-US" sz="1400" b="1" u="sng">
              <a:solidFill>
                <a:schemeClr val="bg1"/>
              </a:solidFill>
            </a:rPr>
            <a:t>表示されます。</a:t>
          </a:r>
        </a:p>
      </xdr:txBody>
    </xdr:sp>
    <xdr:clientData/>
  </xdr:twoCellAnchor>
  <xdr:twoCellAnchor>
    <xdr:from>
      <xdr:col>4</xdr:col>
      <xdr:colOff>396875</xdr:colOff>
      <xdr:row>99</xdr:row>
      <xdr:rowOff>170089</xdr:rowOff>
    </xdr:from>
    <xdr:to>
      <xdr:col>5</xdr:col>
      <xdr:colOff>587375</xdr:colOff>
      <xdr:row>107</xdr:row>
      <xdr:rowOff>99786</xdr:rowOff>
    </xdr:to>
    <xdr:sp macro="" textlink="">
      <xdr:nvSpPr>
        <xdr:cNvPr id="41" name="角丸四角形 40"/>
        <xdr:cNvSpPr/>
      </xdr:nvSpPr>
      <xdr:spPr>
        <a:xfrm>
          <a:off x="1206500" y="21093339"/>
          <a:ext cx="1095375" cy="1580697"/>
        </a:xfrm>
        <a:prstGeom prst="roundRect">
          <a:avLst/>
        </a:prstGeom>
        <a:noFill/>
        <a:ln w="762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326558</xdr:colOff>
      <xdr:row>93</xdr:row>
      <xdr:rowOff>146388</xdr:rowOff>
    </xdr:from>
    <xdr:to>
      <xdr:col>5</xdr:col>
      <xdr:colOff>1158875</xdr:colOff>
      <xdr:row>98</xdr:row>
      <xdr:rowOff>146387</xdr:rowOff>
    </xdr:to>
    <xdr:sp macro="" textlink="">
      <xdr:nvSpPr>
        <xdr:cNvPr id="42" name="下矢印吹き出し 41"/>
        <xdr:cNvSpPr/>
      </xdr:nvSpPr>
      <xdr:spPr>
        <a:xfrm>
          <a:off x="421808" y="19831388"/>
          <a:ext cx="2451567" cy="1031874"/>
        </a:xfrm>
        <a:prstGeom prst="downArrowCallout">
          <a:avLst>
            <a:gd name="adj1" fmla="val 7539"/>
            <a:gd name="adj2" fmla="val 11508"/>
            <a:gd name="adj3" fmla="val 14683"/>
            <a:gd name="adj4" fmla="val 75001"/>
          </a:avLst>
        </a:prstGeom>
        <a:solidFill>
          <a:srgbClr val="FF0000"/>
        </a:solidFill>
        <a:ln w="571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88529</xdr:colOff>
      <xdr:row>94</xdr:row>
      <xdr:rowOff>101761</xdr:rowOff>
    </xdr:from>
    <xdr:to>
      <xdr:col>5</xdr:col>
      <xdr:colOff>1259158</xdr:colOff>
      <xdr:row>98</xdr:row>
      <xdr:rowOff>155566</xdr:rowOff>
    </xdr:to>
    <xdr:sp macro="" textlink="">
      <xdr:nvSpPr>
        <xdr:cNvPr id="43" name="テキスト ボックス 42"/>
        <xdr:cNvSpPr txBox="1"/>
      </xdr:nvSpPr>
      <xdr:spPr>
        <a:xfrm>
          <a:off x="644154" y="19993136"/>
          <a:ext cx="2329504" cy="8793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1400" b="1">
              <a:solidFill>
                <a:schemeClr val="bg1"/>
              </a:solidFill>
            </a:rPr>
            <a:t>6</a:t>
          </a:r>
          <a:r>
            <a:rPr kumimoji="1" lang="ja-JP" altLang="en-US" sz="1400" b="1">
              <a:solidFill>
                <a:schemeClr val="bg1"/>
              </a:solidFill>
            </a:rPr>
            <a:t>月のトータル数が</a:t>
          </a:r>
          <a:r>
            <a:rPr kumimoji="1" lang="ja-JP" altLang="en-US" sz="1400" b="1" u="sng">
              <a:solidFill>
                <a:schemeClr val="bg1"/>
              </a:solidFill>
            </a:rPr>
            <a:t>自動で</a:t>
          </a:r>
          <a:endParaRPr kumimoji="1" lang="en-US" altLang="ja-JP" sz="1400" b="1" u="sng">
            <a:solidFill>
              <a:schemeClr val="bg1"/>
            </a:solidFill>
          </a:endParaRPr>
        </a:p>
        <a:p>
          <a:r>
            <a:rPr kumimoji="1" lang="ja-JP" altLang="en-US" sz="1400" b="1" u="sng">
              <a:solidFill>
                <a:schemeClr val="bg1"/>
              </a:solidFill>
            </a:rPr>
            <a:t>表示されます。</a:t>
          </a:r>
        </a:p>
      </xdr:txBody>
    </xdr:sp>
    <xdr:clientData/>
  </xdr:twoCellAnchor>
  <xdr:twoCellAnchor>
    <xdr:from>
      <xdr:col>5</xdr:col>
      <xdr:colOff>1238250</xdr:colOff>
      <xdr:row>99</xdr:row>
      <xdr:rowOff>170089</xdr:rowOff>
    </xdr:from>
    <xdr:to>
      <xdr:col>8</xdr:col>
      <xdr:colOff>0</xdr:colOff>
      <xdr:row>107</xdr:row>
      <xdr:rowOff>99786</xdr:rowOff>
    </xdr:to>
    <xdr:sp macro="" textlink="">
      <xdr:nvSpPr>
        <xdr:cNvPr id="44" name="角丸四角形 43"/>
        <xdr:cNvSpPr/>
      </xdr:nvSpPr>
      <xdr:spPr>
        <a:xfrm>
          <a:off x="2952750" y="21093339"/>
          <a:ext cx="2143125" cy="1580697"/>
        </a:xfrm>
        <a:prstGeom prst="roundRect">
          <a:avLst>
            <a:gd name="adj" fmla="val 13654"/>
          </a:avLst>
        </a:prstGeom>
        <a:noFill/>
        <a:ln w="762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72558</xdr:colOff>
      <xdr:row>93</xdr:row>
      <xdr:rowOff>146388</xdr:rowOff>
    </xdr:from>
    <xdr:to>
      <xdr:col>9</xdr:col>
      <xdr:colOff>174625</xdr:colOff>
      <xdr:row>98</xdr:row>
      <xdr:rowOff>146387</xdr:rowOff>
    </xdr:to>
    <xdr:sp macro="" textlink="">
      <xdr:nvSpPr>
        <xdr:cNvPr id="47" name="下矢印吹き出し 46"/>
        <xdr:cNvSpPr/>
      </xdr:nvSpPr>
      <xdr:spPr>
        <a:xfrm>
          <a:off x="3199933" y="19831388"/>
          <a:ext cx="2626192" cy="1031874"/>
        </a:xfrm>
        <a:prstGeom prst="downArrowCallout">
          <a:avLst>
            <a:gd name="adj1" fmla="val 7539"/>
            <a:gd name="adj2" fmla="val 11508"/>
            <a:gd name="adj3" fmla="val 14683"/>
            <a:gd name="adj4" fmla="val 75001"/>
          </a:avLst>
        </a:prstGeom>
        <a:solidFill>
          <a:srgbClr val="FF0000"/>
        </a:solidFill>
        <a:ln w="571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263154</xdr:colOff>
      <xdr:row>94</xdr:row>
      <xdr:rowOff>101761</xdr:rowOff>
    </xdr:from>
    <xdr:to>
      <xdr:col>9</xdr:col>
      <xdr:colOff>68533</xdr:colOff>
      <xdr:row>98</xdr:row>
      <xdr:rowOff>155566</xdr:rowOff>
    </xdr:to>
    <xdr:sp macro="" textlink="">
      <xdr:nvSpPr>
        <xdr:cNvPr id="48" name="テキスト ボックス 47"/>
        <xdr:cNvSpPr txBox="1"/>
      </xdr:nvSpPr>
      <xdr:spPr>
        <a:xfrm>
          <a:off x="3390529" y="19993136"/>
          <a:ext cx="2329504" cy="8793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400" b="1">
              <a:solidFill>
                <a:schemeClr val="bg1"/>
              </a:solidFill>
            </a:rPr>
            <a:t>数値によってコメントが</a:t>
          </a:r>
          <a:r>
            <a:rPr kumimoji="1" lang="ja-JP" altLang="en-US" sz="1400" b="1" u="sng">
              <a:solidFill>
                <a:schemeClr val="bg1"/>
              </a:solidFill>
            </a:rPr>
            <a:t>自動で切り替わります。</a:t>
          </a:r>
        </a:p>
      </xdr:txBody>
    </xdr:sp>
    <xdr:clientData/>
  </xdr:twoCellAnchor>
  <xdr:twoCellAnchor>
    <xdr:from>
      <xdr:col>9</xdr:col>
      <xdr:colOff>1047750</xdr:colOff>
      <xdr:row>93</xdr:row>
      <xdr:rowOff>95250</xdr:rowOff>
    </xdr:from>
    <xdr:to>
      <xdr:col>16</xdr:col>
      <xdr:colOff>666750</xdr:colOff>
      <xdr:row>108</xdr:row>
      <xdr:rowOff>190500</xdr:rowOff>
    </xdr:to>
    <xdr:sp macro="" textlink="">
      <xdr:nvSpPr>
        <xdr:cNvPr id="49" name="テキスト ボックス 48"/>
        <xdr:cNvSpPr txBox="1"/>
      </xdr:nvSpPr>
      <xdr:spPr>
        <a:xfrm>
          <a:off x="6699250" y="19780250"/>
          <a:ext cx="5318125" cy="3190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>
              <a:latin typeface="メイリオ" pitchFamily="50" charset="-128"/>
              <a:ea typeface="メイリオ" pitchFamily="50" charset="-128"/>
              <a:cs typeface="メイリオ" pitchFamily="50" charset="-128"/>
            </a:rPr>
            <a:t>「</a:t>
          </a:r>
          <a:r>
            <a:rPr kumimoji="1" lang="en-US" altLang="ja-JP" sz="1600">
              <a:latin typeface="メイリオ" pitchFamily="50" charset="-128"/>
              <a:ea typeface="メイリオ" pitchFamily="50" charset="-128"/>
              <a:cs typeface="メイリオ" pitchFamily="50" charset="-128"/>
            </a:rPr>
            <a:t>6</a:t>
          </a:r>
          <a:r>
            <a:rPr kumimoji="1" lang="ja-JP" altLang="en-US" sz="1600">
              <a:latin typeface="メイリオ" pitchFamily="50" charset="-128"/>
              <a:ea typeface="メイリオ" pitchFamily="50" charset="-128"/>
              <a:cs typeface="メイリオ" pitchFamily="50" charset="-128"/>
            </a:rPr>
            <a:t>月</a:t>
          </a:r>
          <a:r>
            <a:rPr kumimoji="1" lang="en-US" altLang="ja-JP" sz="1600">
              <a:latin typeface="メイリオ" pitchFamily="50" charset="-128"/>
              <a:ea typeface="メイリオ" pitchFamily="50" charset="-128"/>
              <a:cs typeface="メイリオ" pitchFamily="50" charset="-128"/>
            </a:rPr>
            <a:t>5</a:t>
          </a:r>
          <a:r>
            <a:rPr kumimoji="1" lang="ja-JP" altLang="en-US" sz="1600">
              <a:latin typeface="メイリオ" pitchFamily="50" charset="-128"/>
              <a:ea typeface="メイリオ" pitchFamily="50" charset="-128"/>
              <a:cs typeface="メイリオ" pitchFamily="50" charset="-128"/>
            </a:rPr>
            <a:t>週目」シートに添付しているグラフでは、その月に食べたもののトータル数を見ることができます。</a:t>
          </a:r>
          <a:endParaRPr kumimoji="1" lang="en-US" altLang="ja-JP" sz="1600"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  <a:p>
          <a:r>
            <a:rPr kumimoji="1" lang="ja-JP" altLang="en-US" sz="1600">
              <a:latin typeface="メイリオ" pitchFamily="50" charset="-128"/>
              <a:ea typeface="メイリオ" pitchFamily="50" charset="-128"/>
              <a:cs typeface="メイリオ" pitchFamily="50" charset="-128"/>
            </a:rPr>
            <a:t>また数値によってセルの色が徐々に変わっていき、コメントが切り替わります。</a:t>
          </a:r>
          <a:r>
            <a:rPr kumimoji="1" lang="en-US" altLang="ja-JP" sz="1600">
              <a:latin typeface="メイリオ" pitchFamily="50" charset="-128"/>
              <a:ea typeface="メイリオ" pitchFamily="50" charset="-128"/>
              <a:cs typeface="メイリオ" pitchFamily="50" charset="-128"/>
            </a:rPr>
            <a:t>1</a:t>
          </a:r>
          <a:r>
            <a:rPr kumimoji="1" lang="ja-JP" altLang="en-US" sz="1600">
              <a:latin typeface="メイリオ" pitchFamily="50" charset="-128"/>
              <a:ea typeface="メイリオ" pitchFamily="50" charset="-128"/>
              <a:cs typeface="メイリオ" pitchFamily="50" charset="-128"/>
            </a:rPr>
            <a:t>か月分の摂取目安をオーバーしていないかをチェックしたり、また</a:t>
          </a:r>
          <a:r>
            <a:rPr kumimoji="1" lang="en-US" altLang="ja-JP" sz="1600">
              <a:latin typeface="メイリオ" pitchFamily="50" charset="-128"/>
              <a:ea typeface="メイリオ" pitchFamily="50" charset="-128"/>
              <a:cs typeface="メイリオ" pitchFamily="50" charset="-128"/>
            </a:rPr>
            <a:t>1</a:t>
          </a:r>
          <a:r>
            <a:rPr kumimoji="1" lang="ja-JP" altLang="en-US" sz="1600">
              <a:latin typeface="メイリオ" pitchFamily="50" charset="-128"/>
              <a:ea typeface="メイリオ" pitchFamily="50" charset="-128"/>
              <a:cs typeface="メイリオ" pitchFamily="50" charset="-128"/>
            </a:rPr>
            <a:t>か月の振り返りのためなどにお使いください。</a:t>
          </a:r>
        </a:p>
      </xdr:txBody>
    </xdr:sp>
    <xdr:clientData/>
  </xdr:twoCellAnchor>
  <xdr:twoCellAnchor>
    <xdr:from>
      <xdr:col>11</xdr:col>
      <xdr:colOff>428626</xdr:colOff>
      <xdr:row>12</xdr:row>
      <xdr:rowOff>150812</xdr:rowOff>
    </xdr:from>
    <xdr:to>
      <xdr:col>13</xdr:col>
      <xdr:colOff>111126</xdr:colOff>
      <xdr:row>19</xdr:row>
      <xdr:rowOff>23812</xdr:rowOff>
    </xdr:to>
    <xdr:sp macro="" textlink="">
      <xdr:nvSpPr>
        <xdr:cNvPr id="50" name="角丸四角形 49"/>
        <xdr:cNvSpPr/>
      </xdr:nvSpPr>
      <xdr:spPr>
        <a:xfrm>
          <a:off x="8048626" y="3024187"/>
          <a:ext cx="1365250" cy="1651000"/>
        </a:xfrm>
        <a:prstGeom prst="roundRect">
          <a:avLst/>
        </a:prstGeom>
        <a:noFill/>
        <a:ln w="762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553641</xdr:colOff>
      <xdr:row>9</xdr:row>
      <xdr:rowOff>111124</xdr:rowOff>
    </xdr:from>
    <xdr:to>
      <xdr:col>11</xdr:col>
      <xdr:colOff>1111251</xdr:colOff>
      <xdr:row>12</xdr:row>
      <xdr:rowOff>150812</xdr:rowOff>
    </xdr:to>
    <xdr:cxnSp macro="">
      <xdr:nvCxnSpPr>
        <xdr:cNvPr id="53" name="直線コネクタ 52"/>
        <xdr:cNvCxnSpPr>
          <a:stCxn id="26" idx="2"/>
          <a:endCxn id="50" idx="0"/>
        </xdr:cNvCxnSpPr>
      </xdr:nvCxnSpPr>
      <xdr:spPr>
        <a:xfrm>
          <a:off x="8173641" y="2222499"/>
          <a:ext cx="557610" cy="801688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505864</xdr:colOff>
      <xdr:row>58</xdr:row>
      <xdr:rowOff>15875</xdr:rowOff>
    </xdr:from>
    <xdr:to>
      <xdr:col>16</xdr:col>
      <xdr:colOff>495704</xdr:colOff>
      <xdr:row>59</xdr:row>
      <xdr:rowOff>152400</xdr:rowOff>
    </xdr:to>
    <xdr:sp macro="" textlink="">
      <xdr:nvSpPr>
        <xdr:cNvPr id="45" name="テキスト ボックス 44"/>
        <xdr:cNvSpPr txBox="1"/>
      </xdr:nvSpPr>
      <xdr:spPr>
        <a:xfrm>
          <a:off x="5601739" y="12715875"/>
          <a:ext cx="624459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※６～９歳・</a:t>
          </a:r>
          <a:r>
            <a:rPr kumimoji="1" lang="en-US" altLang="ja-JP" sz="11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70</a:t>
          </a:r>
          <a:r>
            <a:rPr kumimoji="1" lang="ja-JP" altLang="ja-JP" sz="11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歳以上の方の場合、主食</a:t>
          </a:r>
          <a:r>
            <a:rPr kumimoji="1" lang="en-US" altLang="ja-JP" sz="11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4</a:t>
          </a:r>
          <a:r>
            <a:rPr kumimoji="1" lang="ja-JP" altLang="ja-JP" sz="11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～</a:t>
          </a:r>
          <a:r>
            <a:rPr kumimoji="1" lang="en-US" altLang="ja-JP" sz="11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5SV</a:t>
          </a:r>
          <a:r>
            <a:rPr kumimoji="1" lang="ja-JP" altLang="ja-JP" sz="11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、主菜</a:t>
          </a:r>
          <a:r>
            <a:rPr kumimoji="1" lang="en-US" altLang="ja-JP" sz="11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3</a:t>
          </a:r>
          <a:r>
            <a:rPr kumimoji="1" lang="ja-JP" altLang="ja-JP" sz="11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～</a:t>
          </a:r>
          <a:r>
            <a:rPr kumimoji="1" lang="en-US" altLang="ja-JP" sz="11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4SV</a:t>
          </a:r>
          <a:r>
            <a:rPr kumimoji="1" lang="ja-JP" altLang="ja-JP" sz="11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が適量となります。</a:t>
          </a:r>
          <a:endParaRPr lang="ja-JP" altLang="ja-JP" sz="1100">
            <a:solidFill>
              <a:srgbClr val="FF0000"/>
            </a:solidFill>
            <a:effectLst/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  <a:p>
          <a:endParaRPr kumimoji="1" lang="ja-JP" altLang="en-US" sz="1100">
            <a:solidFill>
              <a:srgbClr val="FF0000"/>
            </a:solidFill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14007</xdr:colOff>
      <xdr:row>0</xdr:row>
      <xdr:rowOff>0</xdr:rowOff>
    </xdr:from>
    <xdr:to>
      <xdr:col>20</xdr:col>
      <xdr:colOff>0</xdr:colOff>
      <xdr:row>1</xdr:row>
      <xdr:rowOff>367555</xdr:rowOff>
    </xdr:to>
    <xdr:sp macro="" textlink="">
      <xdr:nvSpPr>
        <xdr:cNvPr id="3" name="正方形/長方形 2"/>
        <xdr:cNvSpPr/>
      </xdr:nvSpPr>
      <xdr:spPr>
        <a:xfrm>
          <a:off x="14007" y="0"/>
          <a:ext cx="10352368" cy="446930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harpenSoften amount="25000"/>
                    </a14:imgEffect>
                    <a14:imgEffect>
                      <a14:colorTemperature colorTemp="11200"/>
                    </a14:imgEffect>
                    <a14:imgEffect>
                      <a14:saturation sat="200000"/>
                    </a14:imgEffect>
                    <a14:imgEffect>
                      <a14:brightnessContrast contrast="20000"/>
                    </a14:imgEffect>
                  </a14:imgLayer>
                </a14:imgProps>
              </a:ext>
            </a:extLst>
          </a:blip>
          <a:tile tx="0" ty="0" sx="100000" sy="100000" flip="none" algn="tl"/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34637</xdr:colOff>
      <xdr:row>0</xdr:row>
      <xdr:rowOff>67556</xdr:rowOff>
    </xdr:from>
    <xdr:to>
      <xdr:col>5</xdr:col>
      <xdr:colOff>1035843</xdr:colOff>
      <xdr:row>1</xdr:row>
      <xdr:rowOff>328631</xdr:rowOff>
    </xdr:to>
    <xdr:sp macro="" textlink="">
      <xdr:nvSpPr>
        <xdr:cNvPr id="4" name="テキスト ボックス 3"/>
        <xdr:cNvSpPr txBox="1"/>
      </xdr:nvSpPr>
      <xdr:spPr>
        <a:xfrm>
          <a:off x="34637" y="67556"/>
          <a:ext cx="2691894" cy="3444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76200" dist="63500" dir="2700000" algn="tl" rotWithShape="0">
                  <a:prstClr val="black">
                    <a:alpha val="57000"/>
                  </a:prstClr>
                </a:outerShdw>
              </a:effectLst>
              <a:latin typeface="HGS創英角ﾎﾟｯﾌﾟ体" pitchFamily="50" charset="-128"/>
              <a:ea typeface="HGS創英角ﾎﾟｯﾌﾟ体" pitchFamily="50" charset="-128"/>
            </a:rPr>
            <a:t>ママのこんだて表  ６月</a:t>
          </a:r>
        </a:p>
      </xdr:txBody>
    </xdr:sp>
    <xdr:clientData/>
  </xdr:twoCellAnchor>
  <xdr:twoCellAnchor editAs="absolute">
    <xdr:from>
      <xdr:col>21</xdr:col>
      <xdr:colOff>0</xdr:colOff>
      <xdr:row>2</xdr:row>
      <xdr:rowOff>0</xdr:rowOff>
    </xdr:from>
    <xdr:to>
      <xdr:col>32</xdr:col>
      <xdr:colOff>494297</xdr:colOff>
      <xdr:row>26</xdr:row>
      <xdr:rowOff>49888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300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0" y="555625"/>
          <a:ext cx="9336672" cy="587601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25</xdr:col>
      <xdr:colOff>325582</xdr:colOff>
      <xdr:row>19</xdr:row>
      <xdr:rowOff>0</xdr:rowOff>
    </xdr:from>
    <xdr:to>
      <xdr:col>33</xdr:col>
      <xdr:colOff>0</xdr:colOff>
      <xdr:row>20</xdr:row>
      <xdr:rowOff>88900</xdr:rowOff>
    </xdr:to>
    <xdr:sp macro="" textlink="">
      <xdr:nvSpPr>
        <xdr:cNvPr id="2" name="テキスト ボックス 1"/>
        <xdr:cNvSpPr txBox="1"/>
      </xdr:nvSpPr>
      <xdr:spPr>
        <a:xfrm>
          <a:off x="15019482" y="4635500"/>
          <a:ext cx="5160818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※６～９歳・</a:t>
          </a:r>
          <a:r>
            <a:rPr kumimoji="1" lang="en-US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70</a:t>
          </a:r>
          <a:r>
            <a:rPr kumimoji="1" lang="ja-JP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歳以上の方の場合、主食</a:t>
          </a:r>
          <a:r>
            <a:rPr kumimoji="1" lang="en-US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4</a:t>
          </a:r>
          <a:r>
            <a:rPr kumimoji="1" lang="ja-JP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～</a:t>
          </a:r>
          <a:r>
            <a:rPr kumimoji="1" lang="en-US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5SV</a:t>
          </a:r>
          <a:r>
            <a:rPr kumimoji="1" lang="ja-JP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、主菜</a:t>
          </a:r>
          <a:r>
            <a:rPr kumimoji="1" lang="en-US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3</a:t>
          </a:r>
          <a:r>
            <a:rPr kumimoji="1" lang="ja-JP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～</a:t>
          </a:r>
          <a:r>
            <a:rPr kumimoji="1" lang="en-US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4SV</a:t>
          </a:r>
          <a:r>
            <a:rPr kumimoji="1" lang="ja-JP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が適量となります。</a:t>
          </a:r>
          <a:endParaRPr lang="ja-JP" altLang="ja-JP" sz="1000">
            <a:solidFill>
              <a:srgbClr val="FF0000"/>
            </a:solidFill>
            <a:effectLst/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  <a:p>
          <a:endParaRPr kumimoji="1" lang="ja-JP" altLang="en-US" sz="1000">
            <a:solidFill>
              <a:srgbClr val="FF0000"/>
            </a:solidFill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14007</xdr:colOff>
      <xdr:row>0</xdr:row>
      <xdr:rowOff>0</xdr:rowOff>
    </xdr:from>
    <xdr:to>
      <xdr:col>20</xdr:col>
      <xdr:colOff>0</xdr:colOff>
      <xdr:row>1</xdr:row>
      <xdr:rowOff>367555</xdr:rowOff>
    </xdr:to>
    <xdr:sp macro="" textlink="">
      <xdr:nvSpPr>
        <xdr:cNvPr id="2" name="正方形/長方形 1"/>
        <xdr:cNvSpPr/>
      </xdr:nvSpPr>
      <xdr:spPr>
        <a:xfrm>
          <a:off x="14007" y="0"/>
          <a:ext cx="10377768" cy="453280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harpenSoften amount="25000"/>
                    </a14:imgEffect>
                    <a14:imgEffect>
                      <a14:colorTemperature colorTemp="11200"/>
                    </a14:imgEffect>
                    <a14:imgEffect>
                      <a14:saturation sat="200000"/>
                    </a14:imgEffect>
                    <a14:imgEffect>
                      <a14:brightnessContrast contrast="20000"/>
                    </a14:imgEffect>
                  </a14:imgLayer>
                </a14:imgProps>
              </a:ext>
            </a:extLst>
          </a:blip>
          <a:tile tx="0" ty="0" sx="100000" sy="100000" flip="none" algn="tl"/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34637</xdr:colOff>
      <xdr:row>0</xdr:row>
      <xdr:rowOff>67556</xdr:rowOff>
    </xdr:from>
    <xdr:to>
      <xdr:col>5</xdr:col>
      <xdr:colOff>1035843</xdr:colOff>
      <xdr:row>1</xdr:row>
      <xdr:rowOff>328631</xdr:rowOff>
    </xdr:to>
    <xdr:sp macro="" textlink="">
      <xdr:nvSpPr>
        <xdr:cNvPr id="3" name="テキスト ボックス 2"/>
        <xdr:cNvSpPr txBox="1"/>
      </xdr:nvSpPr>
      <xdr:spPr>
        <a:xfrm>
          <a:off x="34637" y="67556"/>
          <a:ext cx="2706181" cy="346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76200" dist="63500" dir="2700000" algn="tl" rotWithShape="0">
                  <a:prstClr val="black">
                    <a:alpha val="57000"/>
                  </a:prstClr>
                </a:outerShdw>
              </a:effectLst>
              <a:latin typeface="HGS創英角ﾎﾟｯﾌﾟ体" pitchFamily="50" charset="-128"/>
              <a:ea typeface="HGS創英角ﾎﾟｯﾌﾟ体" pitchFamily="50" charset="-128"/>
            </a:rPr>
            <a:t>ママのこんだて表  ６月</a:t>
          </a:r>
        </a:p>
      </xdr:txBody>
    </xdr:sp>
    <xdr:clientData/>
  </xdr:twoCellAnchor>
  <xdr:twoCellAnchor editAs="absolute">
    <xdr:from>
      <xdr:col>21</xdr:col>
      <xdr:colOff>0</xdr:colOff>
      <xdr:row>2</xdr:row>
      <xdr:rowOff>0</xdr:rowOff>
    </xdr:from>
    <xdr:to>
      <xdr:col>32</xdr:col>
      <xdr:colOff>494297</xdr:colOff>
      <xdr:row>26</xdr:row>
      <xdr:rowOff>49888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300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561975"/>
          <a:ext cx="9371597" cy="595538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25</xdr:col>
      <xdr:colOff>325582</xdr:colOff>
      <xdr:row>19</xdr:row>
      <xdr:rowOff>0</xdr:rowOff>
    </xdr:from>
    <xdr:to>
      <xdr:col>33</xdr:col>
      <xdr:colOff>0</xdr:colOff>
      <xdr:row>20</xdr:row>
      <xdr:rowOff>88900</xdr:rowOff>
    </xdr:to>
    <xdr:sp macro="" textlink="">
      <xdr:nvSpPr>
        <xdr:cNvPr id="5" name="テキスト ボックス 4"/>
        <xdr:cNvSpPr txBox="1"/>
      </xdr:nvSpPr>
      <xdr:spPr>
        <a:xfrm>
          <a:off x="15019482" y="4635500"/>
          <a:ext cx="5160818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※６～９歳・</a:t>
          </a:r>
          <a:r>
            <a:rPr kumimoji="1" lang="en-US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70</a:t>
          </a:r>
          <a:r>
            <a:rPr kumimoji="1" lang="ja-JP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歳以上の方の場合、主食</a:t>
          </a:r>
          <a:r>
            <a:rPr kumimoji="1" lang="en-US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4</a:t>
          </a:r>
          <a:r>
            <a:rPr kumimoji="1" lang="ja-JP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～</a:t>
          </a:r>
          <a:r>
            <a:rPr kumimoji="1" lang="en-US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5SV</a:t>
          </a:r>
          <a:r>
            <a:rPr kumimoji="1" lang="ja-JP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、主菜</a:t>
          </a:r>
          <a:r>
            <a:rPr kumimoji="1" lang="en-US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3</a:t>
          </a:r>
          <a:r>
            <a:rPr kumimoji="1" lang="ja-JP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～</a:t>
          </a:r>
          <a:r>
            <a:rPr kumimoji="1" lang="en-US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4SV</a:t>
          </a:r>
          <a:r>
            <a:rPr kumimoji="1" lang="ja-JP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が適量となります。</a:t>
          </a:r>
          <a:endParaRPr lang="ja-JP" altLang="ja-JP" sz="1000">
            <a:solidFill>
              <a:srgbClr val="FF0000"/>
            </a:solidFill>
            <a:effectLst/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  <a:p>
          <a:endParaRPr kumimoji="1" lang="ja-JP" altLang="en-US" sz="1000">
            <a:solidFill>
              <a:srgbClr val="FF0000"/>
            </a:solidFill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14007</xdr:colOff>
      <xdr:row>0</xdr:row>
      <xdr:rowOff>0</xdr:rowOff>
    </xdr:from>
    <xdr:to>
      <xdr:col>20</xdr:col>
      <xdr:colOff>0</xdr:colOff>
      <xdr:row>1</xdr:row>
      <xdr:rowOff>367555</xdr:rowOff>
    </xdr:to>
    <xdr:sp macro="" textlink="">
      <xdr:nvSpPr>
        <xdr:cNvPr id="2" name="正方形/長方形 1"/>
        <xdr:cNvSpPr/>
      </xdr:nvSpPr>
      <xdr:spPr>
        <a:xfrm>
          <a:off x="14007" y="0"/>
          <a:ext cx="10377768" cy="453280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harpenSoften amount="25000"/>
                    </a14:imgEffect>
                    <a14:imgEffect>
                      <a14:colorTemperature colorTemp="11200"/>
                    </a14:imgEffect>
                    <a14:imgEffect>
                      <a14:saturation sat="200000"/>
                    </a14:imgEffect>
                    <a14:imgEffect>
                      <a14:brightnessContrast contrast="20000"/>
                    </a14:imgEffect>
                  </a14:imgLayer>
                </a14:imgProps>
              </a:ext>
            </a:extLst>
          </a:blip>
          <a:tile tx="0" ty="0" sx="100000" sy="100000" flip="none" algn="tl"/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34637</xdr:colOff>
      <xdr:row>0</xdr:row>
      <xdr:rowOff>67556</xdr:rowOff>
    </xdr:from>
    <xdr:to>
      <xdr:col>5</xdr:col>
      <xdr:colOff>1035843</xdr:colOff>
      <xdr:row>1</xdr:row>
      <xdr:rowOff>328631</xdr:rowOff>
    </xdr:to>
    <xdr:sp macro="" textlink="">
      <xdr:nvSpPr>
        <xdr:cNvPr id="3" name="テキスト ボックス 2"/>
        <xdr:cNvSpPr txBox="1"/>
      </xdr:nvSpPr>
      <xdr:spPr>
        <a:xfrm>
          <a:off x="34637" y="67556"/>
          <a:ext cx="2706181" cy="346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76200" dist="63500" dir="2700000" algn="tl" rotWithShape="0">
                  <a:prstClr val="black">
                    <a:alpha val="57000"/>
                  </a:prstClr>
                </a:outerShdw>
              </a:effectLst>
              <a:latin typeface="HGS創英角ﾎﾟｯﾌﾟ体" pitchFamily="50" charset="-128"/>
              <a:ea typeface="HGS創英角ﾎﾟｯﾌﾟ体" pitchFamily="50" charset="-128"/>
            </a:rPr>
            <a:t>ママのこんだて表  ６月</a:t>
          </a:r>
        </a:p>
      </xdr:txBody>
    </xdr:sp>
    <xdr:clientData/>
  </xdr:twoCellAnchor>
  <xdr:twoCellAnchor editAs="absolute">
    <xdr:from>
      <xdr:col>21</xdr:col>
      <xdr:colOff>0</xdr:colOff>
      <xdr:row>2</xdr:row>
      <xdr:rowOff>0</xdr:rowOff>
    </xdr:from>
    <xdr:to>
      <xdr:col>32</xdr:col>
      <xdr:colOff>494297</xdr:colOff>
      <xdr:row>26</xdr:row>
      <xdr:rowOff>49888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300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561975"/>
          <a:ext cx="9371597" cy="595538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25</xdr:col>
      <xdr:colOff>325582</xdr:colOff>
      <xdr:row>19</xdr:row>
      <xdr:rowOff>0</xdr:rowOff>
    </xdr:from>
    <xdr:to>
      <xdr:col>33</xdr:col>
      <xdr:colOff>0</xdr:colOff>
      <xdr:row>20</xdr:row>
      <xdr:rowOff>88900</xdr:rowOff>
    </xdr:to>
    <xdr:sp macro="" textlink="">
      <xdr:nvSpPr>
        <xdr:cNvPr id="5" name="テキスト ボックス 4"/>
        <xdr:cNvSpPr txBox="1"/>
      </xdr:nvSpPr>
      <xdr:spPr>
        <a:xfrm>
          <a:off x="15019482" y="4635500"/>
          <a:ext cx="5160818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※６～９歳・</a:t>
          </a:r>
          <a:r>
            <a:rPr kumimoji="1" lang="en-US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70</a:t>
          </a:r>
          <a:r>
            <a:rPr kumimoji="1" lang="ja-JP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歳以上の方の場合、主食</a:t>
          </a:r>
          <a:r>
            <a:rPr kumimoji="1" lang="en-US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4</a:t>
          </a:r>
          <a:r>
            <a:rPr kumimoji="1" lang="ja-JP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～</a:t>
          </a:r>
          <a:r>
            <a:rPr kumimoji="1" lang="en-US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5SV</a:t>
          </a:r>
          <a:r>
            <a:rPr kumimoji="1" lang="ja-JP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、主菜</a:t>
          </a:r>
          <a:r>
            <a:rPr kumimoji="1" lang="en-US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3</a:t>
          </a:r>
          <a:r>
            <a:rPr kumimoji="1" lang="ja-JP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～</a:t>
          </a:r>
          <a:r>
            <a:rPr kumimoji="1" lang="en-US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4SV</a:t>
          </a:r>
          <a:r>
            <a:rPr kumimoji="1" lang="ja-JP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が適量となります。</a:t>
          </a:r>
          <a:endParaRPr lang="ja-JP" altLang="ja-JP" sz="1000">
            <a:solidFill>
              <a:srgbClr val="FF0000"/>
            </a:solidFill>
            <a:effectLst/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  <a:p>
          <a:endParaRPr kumimoji="1" lang="ja-JP" altLang="en-US" sz="1000">
            <a:solidFill>
              <a:srgbClr val="FF0000"/>
            </a:solidFill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14007</xdr:colOff>
      <xdr:row>0</xdr:row>
      <xdr:rowOff>0</xdr:rowOff>
    </xdr:from>
    <xdr:to>
      <xdr:col>20</xdr:col>
      <xdr:colOff>0</xdr:colOff>
      <xdr:row>1</xdr:row>
      <xdr:rowOff>367555</xdr:rowOff>
    </xdr:to>
    <xdr:sp macro="" textlink="">
      <xdr:nvSpPr>
        <xdr:cNvPr id="2" name="正方形/長方形 1"/>
        <xdr:cNvSpPr/>
      </xdr:nvSpPr>
      <xdr:spPr>
        <a:xfrm>
          <a:off x="14007" y="0"/>
          <a:ext cx="10377768" cy="453280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harpenSoften amount="25000"/>
                    </a14:imgEffect>
                    <a14:imgEffect>
                      <a14:colorTemperature colorTemp="11200"/>
                    </a14:imgEffect>
                    <a14:imgEffect>
                      <a14:saturation sat="200000"/>
                    </a14:imgEffect>
                    <a14:imgEffect>
                      <a14:brightnessContrast contrast="20000"/>
                    </a14:imgEffect>
                  </a14:imgLayer>
                </a14:imgProps>
              </a:ext>
            </a:extLst>
          </a:blip>
          <a:tile tx="0" ty="0" sx="100000" sy="100000" flip="none" algn="tl"/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34637</xdr:colOff>
      <xdr:row>0</xdr:row>
      <xdr:rowOff>67556</xdr:rowOff>
    </xdr:from>
    <xdr:to>
      <xdr:col>5</xdr:col>
      <xdr:colOff>1035843</xdr:colOff>
      <xdr:row>1</xdr:row>
      <xdr:rowOff>328631</xdr:rowOff>
    </xdr:to>
    <xdr:sp macro="" textlink="">
      <xdr:nvSpPr>
        <xdr:cNvPr id="3" name="テキスト ボックス 2"/>
        <xdr:cNvSpPr txBox="1"/>
      </xdr:nvSpPr>
      <xdr:spPr>
        <a:xfrm>
          <a:off x="34637" y="67556"/>
          <a:ext cx="2706181" cy="346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76200" dist="63500" dir="2700000" algn="tl" rotWithShape="0">
                  <a:prstClr val="black">
                    <a:alpha val="57000"/>
                  </a:prstClr>
                </a:outerShdw>
              </a:effectLst>
              <a:latin typeface="HGS創英角ﾎﾟｯﾌﾟ体" pitchFamily="50" charset="-128"/>
              <a:ea typeface="HGS創英角ﾎﾟｯﾌﾟ体" pitchFamily="50" charset="-128"/>
            </a:rPr>
            <a:t>ママのこんだて表  ６月</a:t>
          </a:r>
        </a:p>
      </xdr:txBody>
    </xdr:sp>
    <xdr:clientData/>
  </xdr:twoCellAnchor>
  <xdr:twoCellAnchor editAs="absolute">
    <xdr:from>
      <xdr:col>21</xdr:col>
      <xdr:colOff>0</xdr:colOff>
      <xdr:row>2</xdr:row>
      <xdr:rowOff>0</xdr:rowOff>
    </xdr:from>
    <xdr:to>
      <xdr:col>32</xdr:col>
      <xdr:colOff>494297</xdr:colOff>
      <xdr:row>26</xdr:row>
      <xdr:rowOff>49888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300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561975"/>
          <a:ext cx="9371597" cy="595538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25</xdr:col>
      <xdr:colOff>325582</xdr:colOff>
      <xdr:row>19</xdr:row>
      <xdr:rowOff>0</xdr:rowOff>
    </xdr:from>
    <xdr:to>
      <xdr:col>33</xdr:col>
      <xdr:colOff>0</xdr:colOff>
      <xdr:row>20</xdr:row>
      <xdr:rowOff>88900</xdr:rowOff>
    </xdr:to>
    <xdr:sp macro="" textlink="">
      <xdr:nvSpPr>
        <xdr:cNvPr id="5" name="テキスト ボックス 4"/>
        <xdr:cNvSpPr txBox="1"/>
      </xdr:nvSpPr>
      <xdr:spPr>
        <a:xfrm>
          <a:off x="15019482" y="4635500"/>
          <a:ext cx="5160818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※６～９歳・</a:t>
          </a:r>
          <a:r>
            <a:rPr kumimoji="1" lang="en-US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70</a:t>
          </a:r>
          <a:r>
            <a:rPr kumimoji="1" lang="ja-JP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歳以上の方の場合、主食</a:t>
          </a:r>
          <a:r>
            <a:rPr kumimoji="1" lang="en-US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4</a:t>
          </a:r>
          <a:r>
            <a:rPr kumimoji="1" lang="ja-JP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～</a:t>
          </a:r>
          <a:r>
            <a:rPr kumimoji="1" lang="en-US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5SV</a:t>
          </a:r>
          <a:r>
            <a:rPr kumimoji="1" lang="ja-JP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、主菜</a:t>
          </a:r>
          <a:r>
            <a:rPr kumimoji="1" lang="en-US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3</a:t>
          </a:r>
          <a:r>
            <a:rPr kumimoji="1" lang="ja-JP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～</a:t>
          </a:r>
          <a:r>
            <a:rPr kumimoji="1" lang="en-US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4SV</a:t>
          </a:r>
          <a:r>
            <a:rPr kumimoji="1" lang="ja-JP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が適量となります。</a:t>
          </a:r>
          <a:endParaRPr lang="ja-JP" altLang="ja-JP" sz="1000">
            <a:solidFill>
              <a:srgbClr val="FF0000"/>
            </a:solidFill>
            <a:effectLst/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  <a:p>
          <a:endParaRPr kumimoji="1" lang="ja-JP" altLang="en-US" sz="1000">
            <a:solidFill>
              <a:srgbClr val="FF0000"/>
            </a:solidFill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14007</xdr:colOff>
      <xdr:row>0</xdr:row>
      <xdr:rowOff>0</xdr:rowOff>
    </xdr:from>
    <xdr:to>
      <xdr:col>20</xdr:col>
      <xdr:colOff>0</xdr:colOff>
      <xdr:row>1</xdr:row>
      <xdr:rowOff>367555</xdr:rowOff>
    </xdr:to>
    <xdr:sp macro="" textlink="">
      <xdr:nvSpPr>
        <xdr:cNvPr id="2" name="正方形/長方形 1"/>
        <xdr:cNvSpPr/>
      </xdr:nvSpPr>
      <xdr:spPr>
        <a:xfrm>
          <a:off x="14007" y="0"/>
          <a:ext cx="10377768" cy="453280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harpenSoften amount="25000"/>
                    </a14:imgEffect>
                    <a14:imgEffect>
                      <a14:colorTemperature colorTemp="11200"/>
                    </a14:imgEffect>
                    <a14:imgEffect>
                      <a14:saturation sat="200000"/>
                    </a14:imgEffect>
                    <a14:imgEffect>
                      <a14:brightnessContrast contrast="20000"/>
                    </a14:imgEffect>
                  </a14:imgLayer>
                </a14:imgProps>
              </a:ext>
            </a:extLst>
          </a:blip>
          <a:tile tx="0" ty="0" sx="100000" sy="100000" flip="none" algn="tl"/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34637</xdr:colOff>
      <xdr:row>0</xdr:row>
      <xdr:rowOff>67556</xdr:rowOff>
    </xdr:from>
    <xdr:to>
      <xdr:col>5</xdr:col>
      <xdr:colOff>1035843</xdr:colOff>
      <xdr:row>1</xdr:row>
      <xdr:rowOff>328631</xdr:rowOff>
    </xdr:to>
    <xdr:sp macro="" textlink="">
      <xdr:nvSpPr>
        <xdr:cNvPr id="3" name="テキスト ボックス 2"/>
        <xdr:cNvSpPr txBox="1"/>
      </xdr:nvSpPr>
      <xdr:spPr>
        <a:xfrm>
          <a:off x="34637" y="67556"/>
          <a:ext cx="2706181" cy="346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76200" dist="63500" dir="2700000" algn="tl" rotWithShape="0">
                  <a:prstClr val="black">
                    <a:alpha val="57000"/>
                  </a:prstClr>
                </a:outerShdw>
              </a:effectLst>
              <a:latin typeface="HGS創英角ﾎﾟｯﾌﾟ体" pitchFamily="50" charset="-128"/>
              <a:ea typeface="HGS創英角ﾎﾟｯﾌﾟ体" pitchFamily="50" charset="-128"/>
            </a:rPr>
            <a:t>ママのこんだて表  ６月</a:t>
          </a:r>
        </a:p>
      </xdr:txBody>
    </xdr:sp>
    <xdr:clientData/>
  </xdr:twoCellAnchor>
  <xdr:twoCellAnchor editAs="absolute">
    <xdr:from>
      <xdr:col>21</xdr:col>
      <xdr:colOff>0</xdr:colOff>
      <xdr:row>2</xdr:row>
      <xdr:rowOff>0</xdr:rowOff>
    </xdr:from>
    <xdr:to>
      <xdr:col>32</xdr:col>
      <xdr:colOff>494297</xdr:colOff>
      <xdr:row>26</xdr:row>
      <xdr:rowOff>49888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300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561975"/>
          <a:ext cx="9371597" cy="595538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25</xdr:col>
      <xdr:colOff>325582</xdr:colOff>
      <xdr:row>19</xdr:row>
      <xdr:rowOff>0</xdr:rowOff>
    </xdr:from>
    <xdr:to>
      <xdr:col>33</xdr:col>
      <xdr:colOff>0</xdr:colOff>
      <xdr:row>20</xdr:row>
      <xdr:rowOff>88900</xdr:rowOff>
    </xdr:to>
    <xdr:sp macro="" textlink="">
      <xdr:nvSpPr>
        <xdr:cNvPr id="5" name="テキスト ボックス 4"/>
        <xdr:cNvSpPr txBox="1"/>
      </xdr:nvSpPr>
      <xdr:spPr>
        <a:xfrm>
          <a:off x="15019482" y="4635500"/>
          <a:ext cx="5160818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※６～９歳・</a:t>
          </a:r>
          <a:r>
            <a:rPr kumimoji="1" lang="en-US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70</a:t>
          </a:r>
          <a:r>
            <a:rPr kumimoji="1" lang="ja-JP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歳以上の方の場合、主食</a:t>
          </a:r>
          <a:r>
            <a:rPr kumimoji="1" lang="en-US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4</a:t>
          </a:r>
          <a:r>
            <a:rPr kumimoji="1" lang="ja-JP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～</a:t>
          </a:r>
          <a:r>
            <a:rPr kumimoji="1" lang="en-US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5SV</a:t>
          </a:r>
          <a:r>
            <a:rPr kumimoji="1" lang="ja-JP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、主菜</a:t>
          </a:r>
          <a:r>
            <a:rPr kumimoji="1" lang="en-US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3</a:t>
          </a:r>
          <a:r>
            <a:rPr kumimoji="1" lang="ja-JP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～</a:t>
          </a:r>
          <a:r>
            <a:rPr kumimoji="1" lang="en-US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4SV</a:t>
          </a:r>
          <a:r>
            <a:rPr kumimoji="1" lang="ja-JP" altLang="ja-JP" sz="1000">
              <a:solidFill>
                <a:srgbClr val="FF0000"/>
              </a:solidFill>
              <a:effectLst/>
              <a:latin typeface="メイリオ" pitchFamily="50" charset="-128"/>
              <a:ea typeface="メイリオ" pitchFamily="50" charset="-128"/>
              <a:cs typeface="メイリオ" pitchFamily="50" charset="-128"/>
            </a:rPr>
            <a:t>が適量となります。</a:t>
          </a:r>
          <a:endParaRPr lang="ja-JP" altLang="ja-JP" sz="1000">
            <a:solidFill>
              <a:srgbClr val="FF0000"/>
            </a:solidFill>
            <a:effectLst/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  <a:p>
          <a:endParaRPr kumimoji="1" lang="ja-JP" altLang="en-US" sz="1000">
            <a:solidFill>
              <a:srgbClr val="FF0000"/>
            </a:solidFill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フレッシュ">
      <a:dk1>
        <a:sysClr val="windowText" lastClr="000000"/>
      </a:dk1>
      <a:lt1>
        <a:sysClr val="window" lastClr="FFFFFF"/>
      </a:lt1>
      <a:dk2>
        <a:srgbClr val="4F271C"/>
      </a:dk2>
      <a:lt2>
        <a:srgbClr val="E7DEC9"/>
      </a:lt2>
      <a:accent1>
        <a:srgbClr val="3891A7"/>
      </a:accent1>
      <a:accent2>
        <a:srgbClr val="FEB80A"/>
      </a:accent2>
      <a:accent3>
        <a:srgbClr val="C32D2E"/>
      </a:accent3>
      <a:accent4>
        <a:srgbClr val="84AA33"/>
      </a:accent4>
      <a:accent5>
        <a:srgbClr val="964305"/>
      </a:accent5>
      <a:accent6>
        <a:srgbClr val="475A8D"/>
      </a:accent6>
      <a:hlink>
        <a:srgbClr val="8DC765"/>
      </a:hlink>
      <a:folHlink>
        <a:srgbClr val="AA8A14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73"/>
  <sheetViews>
    <sheetView zoomScale="60" zoomScaleNormal="60" zoomScaleSheetLayoutView="30" workbookViewId="0">
      <selection activeCell="B2" sqref="B2"/>
    </sheetView>
  </sheetViews>
  <sheetFormatPr defaultRowHeight="16.5"/>
  <cols>
    <col min="1" max="1" width="1.25" customWidth="1"/>
    <col min="2" max="2" width="6" style="2" customWidth="1"/>
    <col min="3" max="3" width="2.875" style="2" customWidth="1"/>
    <col min="4" max="4" width="0.375" style="2" customWidth="1"/>
    <col min="5" max="5" width="11.875" style="1" customWidth="1"/>
    <col min="6" max="6" width="18.5" customWidth="1"/>
    <col min="7" max="7" width="7.25" customWidth="1"/>
    <col min="8" max="8" width="18.5" customWidth="1"/>
    <col min="9" max="9" width="7.25" customWidth="1"/>
    <col min="10" max="10" width="18.5" customWidth="1"/>
    <col min="11" max="11" width="7.25" customWidth="1"/>
    <col min="12" max="12" width="20.75" customWidth="1"/>
    <col min="13" max="13" width="1.25" customWidth="1"/>
  </cols>
  <sheetData>
    <row r="1" spans="2:12" ht="6.75" customHeight="1"/>
    <row r="2" spans="2:12" ht="42.75" customHeight="1">
      <c r="B2" s="3"/>
    </row>
    <row r="3" spans="2:12">
      <c r="B3" s="91"/>
      <c r="C3" s="91"/>
      <c r="D3" s="91"/>
      <c r="E3" s="91"/>
      <c r="F3" s="66"/>
      <c r="G3" s="66"/>
      <c r="H3" s="66"/>
      <c r="I3" s="66"/>
      <c r="J3" s="66"/>
      <c r="K3" s="66"/>
      <c r="L3" s="66"/>
    </row>
    <row r="4" spans="2:12" ht="1.5" customHeight="1">
      <c r="B4" s="60"/>
      <c r="C4" s="60"/>
      <c r="D4" s="60"/>
      <c r="E4" s="68"/>
      <c r="F4" s="60"/>
      <c r="G4" s="60"/>
      <c r="H4" s="60"/>
      <c r="I4" s="60"/>
      <c r="J4" s="60"/>
      <c r="K4" s="60"/>
      <c r="L4" s="60"/>
    </row>
    <row r="5" spans="2:12" ht="20.25" customHeight="1">
      <c r="B5" s="88"/>
      <c r="C5" s="92"/>
      <c r="D5" s="60"/>
      <c r="E5" s="61"/>
      <c r="F5" s="62"/>
      <c r="G5" s="60"/>
      <c r="H5" s="62"/>
      <c r="I5" s="60"/>
      <c r="J5" s="62"/>
      <c r="K5" s="60"/>
      <c r="L5" s="69"/>
    </row>
    <row r="6" spans="2:12" ht="20.25" customHeight="1">
      <c r="B6" s="88"/>
      <c r="C6" s="92"/>
      <c r="D6" s="60"/>
      <c r="E6" s="61"/>
      <c r="F6" s="62"/>
      <c r="G6" s="60"/>
      <c r="H6" s="62"/>
      <c r="I6" s="60"/>
      <c r="J6" s="62"/>
      <c r="K6" s="60"/>
      <c r="L6" s="69"/>
    </row>
    <row r="7" spans="2:12" ht="20.25" customHeight="1">
      <c r="B7" s="88"/>
      <c r="C7" s="92"/>
      <c r="D7" s="60"/>
      <c r="E7" s="61"/>
      <c r="F7" s="62"/>
      <c r="G7" s="60"/>
      <c r="H7" s="62"/>
      <c r="I7" s="60"/>
      <c r="J7" s="62"/>
      <c r="K7" s="60"/>
      <c r="L7" s="69"/>
    </row>
    <row r="8" spans="2:12" ht="20.25" customHeight="1">
      <c r="B8" s="88"/>
      <c r="C8" s="92"/>
      <c r="D8" s="60"/>
      <c r="E8" s="61"/>
      <c r="F8" s="62"/>
      <c r="G8" s="60"/>
      <c r="H8" s="62"/>
      <c r="I8" s="60"/>
      <c r="J8" s="62"/>
      <c r="K8" s="60"/>
      <c r="L8" s="69"/>
    </row>
    <row r="9" spans="2:12" ht="20.25" customHeight="1">
      <c r="B9" s="88"/>
      <c r="C9" s="92"/>
      <c r="D9" s="60"/>
      <c r="E9" s="61"/>
      <c r="F9" s="62"/>
      <c r="G9" s="60"/>
      <c r="H9" s="62"/>
      <c r="I9" s="60"/>
      <c r="J9" s="62"/>
      <c r="K9" s="60"/>
      <c r="L9" s="69"/>
    </row>
    <row r="10" spans="2:12" ht="20.25" customHeight="1">
      <c r="B10" s="88"/>
      <c r="C10" s="89"/>
      <c r="D10" s="60"/>
      <c r="E10" s="61"/>
      <c r="F10" s="62"/>
      <c r="G10" s="60"/>
      <c r="H10" s="62"/>
      <c r="I10" s="60"/>
      <c r="J10" s="62"/>
      <c r="K10" s="60"/>
      <c r="L10" s="69"/>
    </row>
    <row r="11" spans="2:12" ht="20.25" customHeight="1">
      <c r="B11" s="88"/>
      <c r="C11" s="89"/>
      <c r="D11" s="60"/>
      <c r="E11" s="61"/>
      <c r="F11" s="62"/>
      <c r="G11" s="60"/>
      <c r="H11" s="62"/>
      <c r="I11" s="60"/>
      <c r="J11" s="62"/>
      <c r="K11" s="60"/>
      <c r="L11" s="69"/>
    </row>
    <row r="12" spans="2:12" ht="20.25" customHeight="1">
      <c r="B12" s="88"/>
      <c r="C12" s="89"/>
      <c r="D12" s="60"/>
      <c r="E12" s="61"/>
      <c r="F12" s="62"/>
      <c r="G12" s="60"/>
      <c r="H12" s="62"/>
      <c r="I12" s="60"/>
      <c r="J12" s="62"/>
      <c r="K12" s="60"/>
      <c r="L12" s="69"/>
    </row>
    <row r="13" spans="2:12" ht="20.25" customHeight="1">
      <c r="B13" s="88"/>
      <c r="C13" s="89"/>
      <c r="D13" s="60"/>
      <c r="E13" s="61"/>
      <c r="F13" s="62"/>
      <c r="G13" s="60"/>
      <c r="H13" s="62"/>
      <c r="I13" s="60"/>
      <c r="J13" s="62"/>
      <c r="K13" s="60"/>
      <c r="L13" s="69"/>
    </row>
    <row r="14" spans="2:12" ht="20.25" customHeight="1">
      <c r="B14" s="88"/>
      <c r="C14" s="89"/>
      <c r="D14" s="60"/>
      <c r="E14" s="61"/>
      <c r="F14" s="62"/>
      <c r="G14" s="60"/>
      <c r="H14" s="62"/>
      <c r="I14" s="60"/>
      <c r="J14" s="62"/>
      <c r="K14" s="60"/>
      <c r="L14" s="69"/>
    </row>
    <row r="15" spans="2:12" ht="20.25" customHeight="1">
      <c r="B15" s="88"/>
      <c r="C15" s="89"/>
      <c r="D15" s="60"/>
      <c r="E15" s="61"/>
      <c r="F15" s="62"/>
      <c r="G15" s="60"/>
      <c r="H15" s="62"/>
      <c r="I15" s="60"/>
      <c r="J15" s="62"/>
      <c r="K15" s="60"/>
      <c r="L15" s="69"/>
    </row>
    <row r="16" spans="2:12" ht="20.25" customHeight="1">
      <c r="B16" s="88"/>
      <c r="C16" s="89"/>
      <c r="D16" s="60"/>
      <c r="E16" s="61"/>
      <c r="F16" s="62"/>
      <c r="G16" s="60"/>
      <c r="H16" s="62"/>
      <c r="I16" s="60"/>
      <c r="J16" s="62"/>
      <c r="K16" s="60"/>
      <c r="L16" s="69"/>
    </row>
    <row r="17" spans="2:12" ht="20.25" customHeight="1">
      <c r="B17" s="88"/>
      <c r="C17" s="89"/>
      <c r="D17" s="60"/>
      <c r="E17" s="61"/>
      <c r="F17" s="62"/>
      <c r="G17" s="60"/>
      <c r="H17" s="62"/>
      <c r="I17" s="60"/>
      <c r="J17" s="62"/>
      <c r="K17" s="60"/>
      <c r="L17" s="69"/>
    </row>
    <row r="18" spans="2:12" ht="20.25" customHeight="1">
      <c r="B18" s="88"/>
      <c r="C18" s="89"/>
      <c r="D18" s="60"/>
      <c r="E18" s="61"/>
      <c r="F18" s="62"/>
      <c r="G18" s="60"/>
      <c r="H18" s="62"/>
      <c r="I18" s="60"/>
      <c r="J18" s="62"/>
      <c r="K18" s="60"/>
      <c r="L18" s="69"/>
    </row>
    <row r="19" spans="2:12" ht="20.25" customHeight="1">
      <c r="B19" s="88"/>
      <c r="C19" s="89"/>
      <c r="D19" s="60"/>
      <c r="E19" s="61"/>
      <c r="F19" s="62"/>
      <c r="G19" s="60"/>
      <c r="H19" s="62"/>
      <c r="I19" s="60"/>
      <c r="J19" s="62"/>
      <c r="K19" s="60"/>
      <c r="L19" s="69"/>
    </row>
    <row r="72" spans="2:17" ht="24.75">
      <c r="B72" s="70" t="s">
        <v>39</v>
      </c>
    </row>
    <row r="73" spans="2:17" ht="4.5" customHeight="1"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</row>
  </sheetData>
  <mergeCells count="8">
    <mergeCell ref="B15:B19"/>
    <mergeCell ref="C15:C19"/>
    <mergeCell ref="B73:Q73"/>
    <mergeCell ref="B3:E3"/>
    <mergeCell ref="B5:B9"/>
    <mergeCell ref="C5:C9"/>
    <mergeCell ref="B10:B14"/>
    <mergeCell ref="C10:C14"/>
  </mergeCells>
  <phoneticPr fontId="1"/>
  <conditionalFormatting sqref="L5:L19">
    <cfRule type="containsText" dxfId="123" priority="1" operator="containsText" text="不足しています">
      <formula>NOT(ISERROR(SEARCH("不足しています",L5)))</formula>
    </cfRule>
    <cfRule type="containsText" dxfId="122" priority="2" operator="containsText" text="とりすぎです">
      <formula>NOT(ISERROR(SEARCH("とりすぎです",L5)))</formula>
    </cfRule>
  </conditionalFormatting>
  <dataValidations count="1">
    <dataValidation type="list" allowBlank="1" showInputMessage="1" showErrorMessage="1" sqref="G5:G19 I5:I19 K5:K19">
      <formula1>"0,0.5,1.0,1.5,2.0,2.5,3.0,3.5,4.0,4.5,5.0,5.5,6.0,6.5,7.0,7.5,8.0,8.5,9.0,9.5,10.0"</formula1>
    </dataValidation>
  </dataValidations>
  <printOptions horizontalCentered="1" verticalCentered="1"/>
  <pageMargins left="0.25" right="0.25" top="0.75" bottom="0.75" header="0.3" footer="0.3"/>
  <pageSetup paperSize="9" scale="56" orientation="landscape" r:id="rId1"/>
  <rowBreaks count="2" manualBreakCount="2">
    <brk id="31" max="10" man="1"/>
    <brk id="70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G58"/>
  <sheetViews>
    <sheetView tabSelected="1" zoomScale="75" zoomScaleNormal="75" zoomScaleSheetLayoutView="28" workbookViewId="0">
      <selection activeCell="B2" sqref="B2"/>
    </sheetView>
  </sheetViews>
  <sheetFormatPr defaultRowHeight="16.5"/>
  <cols>
    <col min="1" max="1" width="1.25" customWidth="1"/>
    <col min="2" max="2" width="6" style="2" customWidth="1"/>
    <col min="3" max="3" width="2.875" style="2" customWidth="1"/>
    <col min="4" max="4" width="0.375" style="2" customWidth="1"/>
    <col min="5" max="5" width="11.875" style="1" customWidth="1"/>
    <col min="6" max="6" width="18.5" customWidth="1"/>
    <col min="7" max="7" width="7.25" customWidth="1"/>
    <col min="8" max="8" width="18.5" customWidth="1"/>
    <col min="9" max="9" width="7.25" customWidth="1"/>
    <col min="10" max="10" width="18.5" customWidth="1"/>
    <col min="11" max="11" width="7.25" customWidth="1"/>
    <col min="12" max="18" width="3" customWidth="1"/>
    <col min="19" max="19" width="0.875" customWidth="1"/>
    <col min="20" max="20" width="14.875" customWidth="1"/>
    <col min="21" max="21" width="2.75" customWidth="1"/>
    <col min="25" max="25" width="26.5" customWidth="1"/>
    <col min="34" max="34" width="2.375" customWidth="1"/>
  </cols>
  <sheetData>
    <row r="1" spans="2:20" ht="6.75" customHeight="1"/>
    <row r="2" spans="2:20" ht="37.5" customHeight="1" thickBot="1">
      <c r="B2" s="3"/>
    </row>
    <row r="3" spans="2:20" ht="18" thickTop="1" thickBot="1">
      <c r="B3" s="102"/>
      <c r="C3" s="102"/>
      <c r="D3" s="102"/>
      <c r="E3" s="103"/>
      <c r="F3" s="37" t="s">
        <v>1</v>
      </c>
      <c r="G3" s="12" t="s">
        <v>25</v>
      </c>
      <c r="H3" s="12" t="s">
        <v>2</v>
      </c>
      <c r="I3" s="12" t="s">
        <v>24</v>
      </c>
      <c r="J3" s="12" t="s">
        <v>3</v>
      </c>
      <c r="K3" s="12" t="s">
        <v>25</v>
      </c>
      <c r="L3" s="99"/>
      <c r="M3" s="100"/>
      <c r="N3" s="100"/>
      <c r="O3" s="100"/>
      <c r="P3" s="100"/>
      <c r="Q3" s="100"/>
      <c r="R3" s="100"/>
      <c r="S3" s="101"/>
      <c r="T3" s="78"/>
    </row>
    <row r="4" spans="2:20" ht="1.5" customHeight="1" thickTop="1" thickBot="1"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2:20" ht="20.25" customHeight="1" thickTop="1" thickBot="1">
      <c r="B5" s="104">
        <v>40695</v>
      </c>
      <c r="C5" s="105" t="s">
        <v>26</v>
      </c>
      <c r="D5" s="25"/>
      <c r="E5" s="13" t="s">
        <v>0</v>
      </c>
      <c r="F5" s="18" t="s">
        <v>13</v>
      </c>
      <c r="G5" s="38">
        <v>1</v>
      </c>
      <c r="H5" s="4" t="s">
        <v>13</v>
      </c>
      <c r="I5" s="45">
        <v>1.5</v>
      </c>
      <c r="J5" s="5" t="s">
        <v>23</v>
      </c>
      <c r="K5" s="52">
        <v>1.5</v>
      </c>
      <c r="L5" s="97">
        <f>G5+I5+K5</f>
        <v>4</v>
      </c>
      <c r="M5" s="98"/>
      <c r="N5" s="98"/>
      <c r="O5" s="98"/>
      <c r="P5" s="98"/>
      <c r="Q5" s="98"/>
      <c r="R5" s="98"/>
      <c r="S5" s="71"/>
      <c r="T5" s="79" t="str">
        <f>IF(AND(G5="",I5="",K5=""),"",IF(SUM(G5,I5,K5)&gt;7,"とり過ぎです",IF(SUM(G5,I5,K5)&lt;5,"不足です","適量です")))</f>
        <v>不足です</v>
      </c>
    </row>
    <row r="6" spans="2:20" ht="20.25" customHeight="1" thickTop="1" thickBot="1">
      <c r="B6" s="104"/>
      <c r="C6" s="105"/>
      <c r="D6" s="25"/>
      <c r="E6" s="14" t="s">
        <v>4</v>
      </c>
      <c r="F6" s="19" t="s">
        <v>14</v>
      </c>
      <c r="G6" s="39">
        <v>1</v>
      </c>
      <c r="H6" s="6" t="s">
        <v>17</v>
      </c>
      <c r="I6" s="46">
        <v>1</v>
      </c>
      <c r="J6" s="7" t="s">
        <v>20</v>
      </c>
      <c r="K6" s="53">
        <v>1</v>
      </c>
      <c r="L6" s="97">
        <f t="shared" ref="L6:L39" si="0">G6+I6+K6</f>
        <v>3</v>
      </c>
      <c r="M6" s="98"/>
      <c r="N6" s="98"/>
      <c r="O6" s="98"/>
      <c r="P6" s="98"/>
      <c r="Q6" s="98"/>
      <c r="R6" s="72"/>
      <c r="S6" s="71"/>
      <c r="T6" s="79" t="str">
        <f>IF(AND(G6="",I6="",K6=""),"",IF(SUM(G6,I6,K6)&gt;6,"とり過ぎです",IF(SUM(G6,I6,K6)&lt;5,"不足です","適量です")))</f>
        <v>不足です</v>
      </c>
    </row>
    <row r="7" spans="2:20" ht="20.25" customHeight="1" thickTop="1" thickBot="1">
      <c r="B7" s="104"/>
      <c r="C7" s="105"/>
      <c r="D7" s="25"/>
      <c r="E7" s="15" t="s">
        <v>5</v>
      </c>
      <c r="F7" s="20" t="s">
        <v>15</v>
      </c>
      <c r="G7" s="40">
        <v>1</v>
      </c>
      <c r="H7" s="8" t="s">
        <v>18</v>
      </c>
      <c r="I7" s="47">
        <v>3</v>
      </c>
      <c r="J7" s="9" t="s">
        <v>21</v>
      </c>
      <c r="K7" s="54">
        <v>2</v>
      </c>
      <c r="L7" s="97">
        <f t="shared" si="0"/>
        <v>6</v>
      </c>
      <c r="M7" s="98"/>
      <c r="N7" s="98"/>
      <c r="O7" s="98"/>
      <c r="P7" s="98"/>
      <c r="Q7" s="72"/>
      <c r="R7" s="72"/>
      <c r="S7" s="71"/>
      <c r="T7" s="79" t="str">
        <f>IF(AND(G7="",I7="",K7=""),"",IF(SUM(G7,I7,K7)&gt;5,"とり過ぎです",IF(SUM(G7,I7,K7)&lt;3,"不足です","適量です")))</f>
        <v>とり過ぎです</v>
      </c>
    </row>
    <row r="8" spans="2:20" ht="20.25" customHeight="1" thickTop="1" thickBot="1">
      <c r="B8" s="104"/>
      <c r="C8" s="105"/>
      <c r="D8" s="25"/>
      <c r="E8" s="16" t="s">
        <v>6</v>
      </c>
      <c r="F8" s="21" t="s">
        <v>16</v>
      </c>
      <c r="G8" s="41">
        <v>2</v>
      </c>
      <c r="H8" s="10"/>
      <c r="I8" s="48"/>
      <c r="J8" s="11"/>
      <c r="K8" s="55"/>
      <c r="L8" s="97">
        <f t="shared" si="0"/>
        <v>2</v>
      </c>
      <c r="M8" s="98"/>
      <c r="N8" s="72"/>
      <c r="O8" s="72"/>
      <c r="P8" s="72"/>
      <c r="Q8" s="72"/>
      <c r="R8" s="72"/>
      <c r="S8" s="71"/>
      <c r="T8" s="79" t="str">
        <f>IF(AND(G8="",I8="",K8=""),"",IF(SUM(G8,I8,K8)&gt;2,"とり過ぎです",IF(SUM(G8,I8,K8)&lt;2,"不足です","適量です")))</f>
        <v>適量です</v>
      </c>
    </row>
    <row r="9" spans="2:20" ht="20.25" customHeight="1" thickTop="1" thickBot="1">
      <c r="B9" s="104"/>
      <c r="C9" s="105"/>
      <c r="D9" s="26"/>
      <c r="E9" s="27" t="s">
        <v>7</v>
      </c>
      <c r="F9" s="28"/>
      <c r="G9" s="42"/>
      <c r="H9" s="29" t="s">
        <v>19</v>
      </c>
      <c r="I9" s="49">
        <v>1</v>
      </c>
      <c r="J9" s="30" t="s">
        <v>22</v>
      </c>
      <c r="K9" s="56">
        <v>2</v>
      </c>
      <c r="L9" s="93">
        <f t="shared" si="0"/>
        <v>3</v>
      </c>
      <c r="M9" s="94"/>
      <c r="N9" s="73"/>
      <c r="O9" s="73"/>
      <c r="P9" s="73"/>
      <c r="Q9" s="73"/>
      <c r="R9" s="73"/>
      <c r="S9" s="74"/>
      <c r="T9" s="80" t="str">
        <f>IF(AND(G9="",I9="",K9=""),"",IF(SUM(G9,I9,K9)&gt;2,"とり過ぎです",IF(SUM(G9,I9,K9)&lt;2,"不足です","適量です")))</f>
        <v>とり過ぎです</v>
      </c>
    </row>
    <row r="10" spans="2:20" ht="20.25" customHeight="1" thickTop="1" thickBot="1">
      <c r="B10" s="104">
        <v>40696</v>
      </c>
      <c r="C10" s="105" t="s">
        <v>10</v>
      </c>
      <c r="D10" s="31"/>
      <c r="E10" s="32" t="s">
        <v>0</v>
      </c>
      <c r="F10" s="33"/>
      <c r="G10" s="43"/>
      <c r="H10" s="34"/>
      <c r="I10" s="50"/>
      <c r="J10" s="35"/>
      <c r="K10" s="57"/>
      <c r="L10" s="95">
        <f t="shared" si="0"/>
        <v>0</v>
      </c>
      <c r="M10" s="96"/>
      <c r="N10" s="96"/>
      <c r="O10" s="96"/>
      <c r="P10" s="96"/>
      <c r="Q10" s="96"/>
      <c r="R10" s="96"/>
      <c r="S10" s="75"/>
      <c r="T10" s="82" t="str">
        <f>IF(AND(G10="",I10="",K10=""),"",IF(SUM(G10,I10,K10)&gt;7,"とり過ぎです",IF(SUM(G10,I10,K10)&lt;5,"不足です","適量です")))</f>
        <v/>
      </c>
    </row>
    <row r="11" spans="2:20" ht="20.25" customHeight="1" thickTop="1" thickBot="1">
      <c r="B11" s="104"/>
      <c r="C11" s="105"/>
      <c r="D11" s="25"/>
      <c r="E11" s="14" t="s">
        <v>4</v>
      </c>
      <c r="F11" s="19"/>
      <c r="G11" s="39"/>
      <c r="H11" s="6"/>
      <c r="I11" s="46"/>
      <c r="J11" s="7"/>
      <c r="K11" s="53"/>
      <c r="L11" s="97">
        <f t="shared" si="0"/>
        <v>0</v>
      </c>
      <c r="M11" s="98"/>
      <c r="N11" s="98"/>
      <c r="O11" s="98"/>
      <c r="P11" s="98"/>
      <c r="Q11" s="98"/>
      <c r="R11" s="72"/>
      <c r="S11" s="71"/>
      <c r="T11" s="79" t="str">
        <f>IF(AND(G11="",I11="",K11=""),"",IF(SUM(G11,I11,K11)&gt;6,"とり過ぎです",IF(SUM(G11,I11,K11)&lt;5,"不足です","適量です")))</f>
        <v/>
      </c>
    </row>
    <row r="12" spans="2:20" ht="20.25" customHeight="1" thickTop="1" thickBot="1">
      <c r="B12" s="104"/>
      <c r="C12" s="105"/>
      <c r="D12" s="25"/>
      <c r="E12" s="15" t="s">
        <v>5</v>
      </c>
      <c r="F12" s="20"/>
      <c r="G12" s="40"/>
      <c r="H12" s="8"/>
      <c r="I12" s="47"/>
      <c r="J12" s="9"/>
      <c r="K12" s="54"/>
      <c r="L12" s="97">
        <f t="shared" si="0"/>
        <v>0</v>
      </c>
      <c r="M12" s="98"/>
      <c r="N12" s="98"/>
      <c r="O12" s="98"/>
      <c r="P12" s="98"/>
      <c r="Q12" s="72"/>
      <c r="R12" s="72"/>
      <c r="S12" s="71"/>
      <c r="T12" s="79" t="str">
        <f>IF(AND(G12="",I12="",K12=""),"",IF(SUM(G12,I12,K12)&gt;5,"とり過ぎです",IF(SUM(G12,I12,K12)&lt;3,"不足です","適量です")))</f>
        <v/>
      </c>
    </row>
    <row r="13" spans="2:20" ht="20.25" customHeight="1" thickTop="1" thickBot="1">
      <c r="B13" s="104"/>
      <c r="C13" s="105"/>
      <c r="D13" s="25"/>
      <c r="E13" s="16" t="s">
        <v>6</v>
      </c>
      <c r="F13" s="21"/>
      <c r="G13" s="41"/>
      <c r="H13" s="10"/>
      <c r="I13" s="48"/>
      <c r="J13" s="11"/>
      <c r="K13" s="55"/>
      <c r="L13" s="97">
        <f t="shared" si="0"/>
        <v>0</v>
      </c>
      <c r="M13" s="98"/>
      <c r="N13" s="72"/>
      <c r="O13" s="72"/>
      <c r="P13" s="72"/>
      <c r="Q13" s="72"/>
      <c r="R13" s="72"/>
      <c r="S13" s="71"/>
      <c r="T13" s="79" t="str">
        <f>IF(AND(G13="",I13="",K13=""),"",IF(SUM(G13,I13,K13)&gt;2,"とり過ぎです",IF(SUM(G13,I13,K13)&lt;2,"不足です","適量です")))</f>
        <v/>
      </c>
    </row>
    <row r="14" spans="2:20" ht="20.25" customHeight="1" thickTop="1" thickBot="1">
      <c r="B14" s="104"/>
      <c r="C14" s="105"/>
      <c r="D14" s="26"/>
      <c r="E14" s="27" t="s">
        <v>7</v>
      </c>
      <c r="F14" s="28"/>
      <c r="G14" s="42"/>
      <c r="H14" s="29"/>
      <c r="I14" s="49"/>
      <c r="J14" s="30"/>
      <c r="K14" s="56"/>
      <c r="L14" s="93">
        <f t="shared" si="0"/>
        <v>0</v>
      </c>
      <c r="M14" s="94"/>
      <c r="N14" s="73"/>
      <c r="O14" s="73"/>
      <c r="P14" s="73"/>
      <c r="Q14" s="73"/>
      <c r="R14" s="73"/>
      <c r="S14" s="74"/>
      <c r="T14" s="83" t="str">
        <f>IF(AND(G14="",I14="",K14=""),"",IF(SUM(G14,I14,K14)&gt;2,"とり過ぎです",IF(SUM(G14,I14,K14)&lt;2,"不足です","適量です")))</f>
        <v/>
      </c>
    </row>
    <row r="15" spans="2:20" ht="20.25" customHeight="1" thickTop="1" thickBot="1">
      <c r="B15" s="104">
        <v>40697</v>
      </c>
      <c r="C15" s="105" t="s">
        <v>11</v>
      </c>
      <c r="D15" s="31"/>
      <c r="E15" s="32" t="s">
        <v>0</v>
      </c>
      <c r="F15" s="33"/>
      <c r="G15" s="43"/>
      <c r="H15" s="34"/>
      <c r="I15" s="50"/>
      <c r="J15" s="35"/>
      <c r="K15" s="57"/>
      <c r="L15" s="95">
        <f t="shared" si="0"/>
        <v>0</v>
      </c>
      <c r="M15" s="96"/>
      <c r="N15" s="96"/>
      <c r="O15" s="96"/>
      <c r="P15" s="96"/>
      <c r="Q15" s="96"/>
      <c r="R15" s="96"/>
      <c r="S15" s="75"/>
      <c r="T15" s="81" t="str">
        <f t="shared" ref="T15" si="1">IF(AND(G15="",I15="",K15=""),"",IF(SUM(G15,I15,K15)&gt;7,"とり過ぎです",IF(SUM(G15,I15,K15)&lt;5,"不足です","適量です")))</f>
        <v/>
      </c>
    </row>
    <row r="16" spans="2:20" ht="20.25" customHeight="1" thickTop="1" thickBot="1">
      <c r="B16" s="104"/>
      <c r="C16" s="105"/>
      <c r="D16" s="25"/>
      <c r="E16" s="14" t="s">
        <v>4</v>
      </c>
      <c r="F16" s="19"/>
      <c r="G16" s="39"/>
      <c r="H16" s="6"/>
      <c r="I16" s="46"/>
      <c r="J16" s="7"/>
      <c r="K16" s="53"/>
      <c r="L16" s="97">
        <f t="shared" si="0"/>
        <v>0</v>
      </c>
      <c r="M16" s="98"/>
      <c r="N16" s="98"/>
      <c r="O16" s="98"/>
      <c r="P16" s="98"/>
      <c r="Q16" s="98"/>
      <c r="R16" s="72"/>
      <c r="S16" s="71"/>
      <c r="T16" s="79" t="str">
        <f t="shared" ref="T16" si="2">IF(AND(G16="",I16="",K16=""),"",IF(SUM(G16,I16,K16)&gt;6,"とり過ぎです",IF(SUM(G16,I16,K16)&lt;5,"不足です","適量です")))</f>
        <v/>
      </c>
    </row>
    <row r="17" spans="2:33" ht="20.25" customHeight="1" thickTop="1" thickBot="1">
      <c r="B17" s="104"/>
      <c r="C17" s="105"/>
      <c r="D17" s="25"/>
      <c r="E17" s="15" t="s">
        <v>5</v>
      </c>
      <c r="F17" s="20"/>
      <c r="G17" s="40"/>
      <c r="H17" s="8"/>
      <c r="I17" s="47"/>
      <c r="J17" s="9"/>
      <c r="K17" s="54"/>
      <c r="L17" s="97">
        <f t="shared" si="0"/>
        <v>0</v>
      </c>
      <c r="M17" s="98"/>
      <c r="N17" s="98"/>
      <c r="O17" s="98"/>
      <c r="P17" s="98"/>
      <c r="Q17" s="72"/>
      <c r="R17" s="72"/>
      <c r="S17" s="71"/>
      <c r="T17" s="79" t="str">
        <f t="shared" ref="T17" si="3">IF(AND(G17="",I17="",K17=""),"",IF(SUM(G17,I17,K17)&gt;5,"とり過ぎです",IF(SUM(G17,I17,K17)&lt;3,"不足です","適量です")))</f>
        <v/>
      </c>
    </row>
    <row r="18" spans="2:33" ht="20.25" customHeight="1" thickTop="1" thickBot="1">
      <c r="B18" s="104"/>
      <c r="C18" s="105"/>
      <c r="D18" s="25"/>
      <c r="E18" s="16" t="s">
        <v>6</v>
      </c>
      <c r="F18" s="21"/>
      <c r="G18" s="41"/>
      <c r="H18" s="10"/>
      <c r="I18" s="48"/>
      <c r="J18" s="11"/>
      <c r="K18" s="55"/>
      <c r="L18" s="97">
        <f t="shared" si="0"/>
        <v>0</v>
      </c>
      <c r="M18" s="98"/>
      <c r="N18" s="72"/>
      <c r="O18" s="72"/>
      <c r="P18" s="72"/>
      <c r="Q18" s="72"/>
      <c r="R18" s="72"/>
      <c r="S18" s="71"/>
      <c r="T18" s="79" t="str">
        <f t="shared" ref="T18:T19" si="4">IF(AND(G18="",I18="",K18=""),"",IF(SUM(G18,I18,K18)&gt;2,"とり過ぎです",IF(SUM(G18,I18,K18)&lt;2,"不足です","適量です")))</f>
        <v/>
      </c>
    </row>
    <row r="19" spans="2:33" ht="20.25" customHeight="1" thickTop="1" thickBot="1">
      <c r="B19" s="104"/>
      <c r="C19" s="105"/>
      <c r="D19" s="26"/>
      <c r="E19" s="27" t="s">
        <v>7</v>
      </c>
      <c r="F19" s="28"/>
      <c r="G19" s="42"/>
      <c r="H19" s="29"/>
      <c r="I19" s="49"/>
      <c r="J19" s="30"/>
      <c r="K19" s="56"/>
      <c r="L19" s="93">
        <f t="shared" si="0"/>
        <v>0</v>
      </c>
      <c r="M19" s="94"/>
      <c r="N19" s="73"/>
      <c r="O19" s="73"/>
      <c r="P19" s="73"/>
      <c r="Q19" s="73"/>
      <c r="R19" s="73"/>
      <c r="S19" s="74"/>
      <c r="T19" s="80" t="str">
        <f t="shared" si="4"/>
        <v/>
      </c>
    </row>
    <row r="20" spans="2:33" ht="20.25" customHeight="1" thickTop="1" thickBot="1">
      <c r="B20" s="104">
        <v>40698</v>
      </c>
      <c r="C20" s="105" t="s">
        <v>12</v>
      </c>
      <c r="D20" s="31"/>
      <c r="E20" s="32" t="s">
        <v>0</v>
      </c>
      <c r="F20" s="33"/>
      <c r="G20" s="43"/>
      <c r="H20" s="34"/>
      <c r="I20" s="50"/>
      <c r="J20" s="35"/>
      <c r="K20" s="57"/>
      <c r="L20" s="95">
        <f t="shared" si="0"/>
        <v>0</v>
      </c>
      <c r="M20" s="96"/>
      <c r="N20" s="96"/>
      <c r="O20" s="96"/>
      <c r="P20" s="96"/>
      <c r="Q20" s="96"/>
      <c r="R20" s="96"/>
      <c r="S20" s="75"/>
      <c r="T20" s="82" t="str">
        <f t="shared" ref="T20" si="5">IF(AND(G20="",I20="",K20=""),"",IF(SUM(G20,I20,K20)&gt;7,"とり過ぎです",IF(SUM(G20,I20,K20)&lt;5,"不足です","適量です")))</f>
        <v/>
      </c>
    </row>
    <row r="21" spans="2:33" ht="20.25" customHeight="1" thickTop="1" thickBot="1">
      <c r="B21" s="104"/>
      <c r="C21" s="105"/>
      <c r="D21" s="25"/>
      <c r="E21" s="14" t="s">
        <v>4</v>
      </c>
      <c r="F21" s="19"/>
      <c r="G21" s="39"/>
      <c r="H21" s="6"/>
      <c r="I21" s="46"/>
      <c r="J21" s="7"/>
      <c r="K21" s="53"/>
      <c r="L21" s="97">
        <f t="shared" si="0"/>
        <v>0</v>
      </c>
      <c r="M21" s="98"/>
      <c r="N21" s="98"/>
      <c r="O21" s="98"/>
      <c r="P21" s="98"/>
      <c r="Q21" s="98"/>
      <c r="R21" s="72"/>
      <c r="S21" s="71"/>
      <c r="T21" s="79" t="str">
        <f t="shared" ref="T21" si="6">IF(AND(G21="",I21="",K21=""),"",IF(SUM(G21,I21,K21)&gt;6,"とり過ぎです",IF(SUM(G21,I21,K21)&lt;5,"不足です","適量です")))</f>
        <v/>
      </c>
    </row>
    <row r="22" spans="2:33" ht="20.25" customHeight="1" thickTop="1" thickBot="1">
      <c r="B22" s="104"/>
      <c r="C22" s="105"/>
      <c r="D22" s="25"/>
      <c r="E22" s="15" t="s">
        <v>5</v>
      </c>
      <c r="F22" s="20"/>
      <c r="G22" s="40"/>
      <c r="H22" s="8"/>
      <c r="I22" s="47"/>
      <c r="J22" s="9"/>
      <c r="K22" s="54"/>
      <c r="L22" s="97">
        <f t="shared" si="0"/>
        <v>0</v>
      </c>
      <c r="M22" s="98"/>
      <c r="N22" s="98"/>
      <c r="O22" s="98"/>
      <c r="P22" s="98"/>
      <c r="Q22" s="72"/>
      <c r="R22" s="72"/>
      <c r="S22" s="71"/>
      <c r="T22" s="79" t="str">
        <f t="shared" ref="T22" si="7">IF(AND(G22="",I22="",K22=""),"",IF(SUM(G22,I22,K22)&gt;5,"とり過ぎです",IF(SUM(G22,I22,K22)&lt;3,"不足です","適量です")))</f>
        <v/>
      </c>
    </row>
    <row r="23" spans="2:33" ht="20.25" customHeight="1" thickTop="1" thickBot="1">
      <c r="B23" s="104"/>
      <c r="C23" s="105"/>
      <c r="D23" s="25"/>
      <c r="E23" s="16" t="s">
        <v>6</v>
      </c>
      <c r="F23" s="21"/>
      <c r="G23" s="41"/>
      <c r="H23" s="10"/>
      <c r="I23" s="48"/>
      <c r="J23" s="11"/>
      <c r="K23" s="55"/>
      <c r="L23" s="97">
        <f t="shared" si="0"/>
        <v>0</v>
      </c>
      <c r="M23" s="98"/>
      <c r="N23" s="72"/>
      <c r="O23" s="72"/>
      <c r="P23" s="72"/>
      <c r="Q23" s="72"/>
      <c r="R23" s="72"/>
      <c r="S23" s="71"/>
      <c r="T23" s="79" t="str">
        <f t="shared" ref="T23:T24" si="8">IF(AND(G23="",I23="",K23=""),"",IF(SUM(G23,I23,K23)&gt;2,"とり過ぎです",IF(SUM(G23,I23,K23)&lt;2,"不足です","適量です")))</f>
        <v/>
      </c>
    </row>
    <row r="24" spans="2:33" ht="20.25" customHeight="1" thickTop="1" thickBot="1">
      <c r="B24" s="104"/>
      <c r="C24" s="105"/>
      <c r="D24" s="26"/>
      <c r="E24" s="27" t="s">
        <v>7</v>
      </c>
      <c r="F24" s="28"/>
      <c r="G24" s="42"/>
      <c r="H24" s="29"/>
      <c r="I24" s="49"/>
      <c r="J24" s="30"/>
      <c r="K24" s="56"/>
      <c r="L24" s="93">
        <f t="shared" si="0"/>
        <v>0</v>
      </c>
      <c r="M24" s="94"/>
      <c r="N24" s="73"/>
      <c r="O24" s="73"/>
      <c r="P24" s="73"/>
      <c r="Q24" s="73"/>
      <c r="R24" s="73"/>
      <c r="S24" s="74"/>
      <c r="T24" s="83" t="str">
        <f t="shared" si="8"/>
        <v/>
      </c>
    </row>
    <row r="25" spans="2:33" ht="20.25" customHeight="1" thickTop="1" thickBot="1">
      <c r="B25" s="104">
        <v>40699</v>
      </c>
      <c r="C25" s="105" t="s">
        <v>27</v>
      </c>
      <c r="E25" s="13" t="s">
        <v>0</v>
      </c>
      <c r="F25" s="18"/>
      <c r="G25" s="38"/>
      <c r="H25" s="4"/>
      <c r="I25" s="45"/>
      <c r="J25" s="5"/>
      <c r="K25" s="52"/>
      <c r="L25" s="95">
        <f t="shared" si="0"/>
        <v>0</v>
      </c>
      <c r="M25" s="96"/>
      <c r="N25" s="96"/>
      <c r="O25" s="96"/>
      <c r="P25" s="96"/>
      <c r="Q25" s="96"/>
      <c r="R25" s="96"/>
      <c r="S25" s="75"/>
      <c r="T25" s="81" t="str">
        <f t="shared" ref="T25" si="9">IF(AND(G25="",I25="",K25=""),"",IF(SUM(G25,I25,K25)&gt;7,"とり過ぎです",IF(SUM(G25,I25,K25)&lt;5,"不足です","適量です")))</f>
        <v/>
      </c>
    </row>
    <row r="26" spans="2:33" ht="20.25" customHeight="1" thickTop="1" thickBot="1">
      <c r="B26" s="104"/>
      <c r="C26" s="105"/>
      <c r="E26" s="14" t="s">
        <v>4</v>
      </c>
      <c r="F26" s="19"/>
      <c r="G26" s="39"/>
      <c r="H26" s="6"/>
      <c r="I26" s="46"/>
      <c r="J26" s="7"/>
      <c r="K26" s="53"/>
      <c r="L26" s="97">
        <f t="shared" si="0"/>
        <v>0</v>
      </c>
      <c r="M26" s="98"/>
      <c r="N26" s="98"/>
      <c r="O26" s="98"/>
      <c r="P26" s="98"/>
      <c r="Q26" s="98"/>
      <c r="R26" s="72"/>
      <c r="S26" s="71"/>
      <c r="T26" s="79" t="str">
        <f t="shared" ref="T26" si="10">IF(AND(G26="",I26="",K26=""),"",IF(SUM(G26,I26,K26)&gt;6,"とり過ぎです",IF(SUM(G26,I26,K26)&lt;5,"不足です","適量です")))</f>
        <v/>
      </c>
    </row>
    <row r="27" spans="2:33" ht="20.25" customHeight="1" thickTop="1" thickBot="1">
      <c r="B27" s="104"/>
      <c r="C27" s="105"/>
      <c r="E27" s="15" t="s">
        <v>5</v>
      </c>
      <c r="F27" s="20"/>
      <c r="G27" s="40"/>
      <c r="H27" s="8"/>
      <c r="I27" s="47"/>
      <c r="J27" s="9"/>
      <c r="K27" s="54"/>
      <c r="L27" s="97">
        <f t="shared" si="0"/>
        <v>0</v>
      </c>
      <c r="M27" s="98"/>
      <c r="N27" s="98"/>
      <c r="O27" s="98"/>
      <c r="P27" s="98"/>
      <c r="Q27" s="72"/>
      <c r="R27" s="72"/>
      <c r="S27" s="71"/>
      <c r="T27" s="79" t="str">
        <f t="shared" ref="T27" si="11">IF(AND(G27="",I27="",K27=""),"",IF(SUM(G27,I27,K27)&gt;5,"とり過ぎです",IF(SUM(G27,I27,K27)&lt;3,"不足です","適量です")))</f>
        <v/>
      </c>
    </row>
    <row r="28" spans="2:33" ht="20.25" customHeight="1" thickTop="1" thickBot="1">
      <c r="B28" s="104"/>
      <c r="C28" s="105"/>
      <c r="E28" s="16" t="s">
        <v>6</v>
      </c>
      <c r="F28" s="21"/>
      <c r="G28" s="41"/>
      <c r="H28" s="10"/>
      <c r="I28" s="48"/>
      <c r="J28" s="11"/>
      <c r="K28" s="55"/>
      <c r="L28" s="97">
        <f t="shared" si="0"/>
        <v>0</v>
      </c>
      <c r="M28" s="98"/>
      <c r="N28" s="72"/>
      <c r="O28" s="72"/>
      <c r="P28" s="72"/>
      <c r="Q28" s="72"/>
      <c r="R28" s="72"/>
      <c r="S28" s="71"/>
      <c r="T28" s="79" t="str">
        <f t="shared" ref="T28:T29" si="12">IF(AND(G28="",I28="",K28=""),"",IF(SUM(G28,I28,K28)&gt;2,"とり過ぎです",IF(SUM(G28,I28,K28)&lt;2,"不足です","適量です")))</f>
        <v/>
      </c>
    </row>
    <row r="29" spans="2:33" ht="20.25" customHeight="1" thickTop="1" thickBot="1">
      <c r="B29" s="104"/>
      <c r="C29" s="105"/>
      <c r="E29" s="36" t="s">
        <v>7</v>
      </c>
      <c r="F29" s="22"/>
      <c r="G29" s="44"/>
      <c r="H29" s="23"/>
      <c r="I29" s="51"/>
      <c r="J29" s="24"/>
      <c r="K29" s="58"/>
      <c r="L29" s="93">
        <f t="shared" si="0"/>
        <v>0</v>
      </c>
      <c r="M29" s="94"/>
      <c r="N29" s="73"/>
      <c r="O29" s="73"/>
      <c r="P29" s="73"/>
      <c r="Q29" s="73"/>
      <c r="R29" s="73"/>
      <c r="S29" s="74"/>
      <c r="T29" s="80" t="str">
        <f t="shared" si="12"/>
        <v/>
      </c>
      <c r="V29" s="84" t="s">
        <v>33</v>
      </c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6"/>
    </row>
    <row r="30" spans="2:33" ht="20.25" customHeight="1" thickTop="1" thickBot="1">
      <c r="B30" s="104">
        <v>40700</v>
      </c>
      <c r="C30" s="105" t="s">
        <v>8</v>
      </c>
      <c r="D30" s="31"/>
      <c r="E30" s="32" t="s">
        <v>0</v>
      </c>
      <c r="F30" s="33"/>
      <c r="G30" s="43"/>
      <c r="H30" s="34"/>
      <c r="I30" s="50"/>
      <c r="J30" s="35"/>
      <c r="K30" s="57"/>
      <c r="L30" s="95">
        <f t="shared" si="0"/>
        <v>0</v>
      </c>
      <c r="M30" s="96"/>
      <c r="N30" s="96"/>
      <c r="O30" s="96"/>
      <c r="P30" s="96"/>
      <c r="Q30" s="96"/>
      <c r="R30" s="96"/>
      <c r="S30" s="75"/>
      <c r="T30" s="82" t="str">
        <f t="shared" ref="T30" si="13">IF(AND(G30="",I30="",K30=""),"",IF(SUM(G30,I30,K30)&gt;7,"とり過ぎです",IF(SUM(G30,I30,K30)&lt;5,"不足です","適量です")))</f>
        <v/>
      </c>
      <c r="V30" s="108" t="s">
        <v>28</v>
      </c>
      <c r="W30" s="109"/>
      <c r="X30" s="110"/>
      <c r="Y30" s="122">
        <f>SUM(L5,L10,L15,L20,L25,L30,L35)</f>
        <v>4</v>
      </c>
      <c r="Z30" s="124">
        <f>Y30</f>
        <v>4</v>
      </c>
      <c r="AA30" s="125"/>
      <c r="AB30" s="125"/>
      <c r="AC30" s="125"/>
      <c r="AD30" s="125"/>
      <c r="AE30" s="125"/>
      <c r="AF30" s="125"/>
      <c r="AG30" s="126"/>
    </row>
    <row r="31" spans="2:33" ht="20.25" customHeight="1" thickTop="1" thickBot="1">
      <c r="B31" s="104"/>
      <c r="C31" s="105"/>
      <c r="D31" s="25"/>
      <c r="E31" s="14" t="s">
        <v>4</v>
      </c>
      <c r="F31" s="19"/>
      <c r="G31" s="39"/>
      <c r="H31" s="6"/>
      <c r="I31" s="46"/>
      <c r="J31" s="7"/>
      <c r="K31" s="53"/>
      <c r="L31" s="97">
        <f t="shared" si="0"/>
        <v>0</v>
      </c>
      <c r="M31" s="98"/>
      <c r="N31" s="98"/>
      <c r="O31" s="98"/>
      <c r="P31" s="98"/>
      <c r="Q31" s="98"/>
      <c r="R31" s="72"/>
      <c r="S31" s="71"/>
      <c r="T31" s="79" t="str">
        <f t="shared" ref="T31" si="14">IF(AND(G31="",I31="",K31=""),"",IF(SUM(G31,I31,K31)&gt;6,"とり過ぎです",IF(SUM(G31,I31,K31)&lt;5,"不足です","適量です")))</f>
        <v/>
      </c>
      <c r="V31" s="111"/>
      <c r="W31" s="112"/>
      <c r="X31" s="113"/>
      <c r="Y31" s="123"/>
      <c r="Z31" s="127"/>
      <c r="AA31" s="128"/>
      <c r="AB31" s="128"/>
      <c r="AC31" s="128"/>
      <c r="AD31" s="128"/>
      <c r="AE31" s="128"/>
      <c r="AF31" s="128"/>
      <c r="AG31" s="129"/>
    </row>
    <row r="32" spans="2:33" ht="20.25" customHeight="1" thickTop="1" thickBot="1">
      <c r="B32" s="104"/>
      <c r="C32" s="105"/>
      <c r="D32" s="25"/>
      <c r="E32" s="15" t="s">
        <v>5</v>
      </c>
      <c r="F32" s="20"/>
      <c r="G32" s="40"/>
      <c r="H32" s="8"/>
      <c r="I32" s="47"/>
      <c r="J32" s="9"/>
      <c r="K32" s="54"/>
      <c r="L32" s="97">
        <f t="shared" si="0"/>
        <v>0</v>
      </c>
      <c r="M32" s="98"/>
      <c r="N32" s="98"/>
      <c r="O32" s="98"/>
      <c r="P32" s="98"/>
      <c r="Q32" s="72"/>
      <c r="R32" s="72"/>
      <c r="S32" s="71"/>
      <c r="T32" s="79" t="str">
        <f t="shared" ref="T32" si="15">IF(AND(G32="",I32="",K32=""),"",IF(SUM(G32,I32,K32)&gt;5,"とり過ぎです",IF(SUM(G32,I32,K32)&lt;3,"不足です","適量です")))</f>
        <v/>
      </c>
      <c r="V32" s="114" t="s">
        <v>29</v>
      </c>
      <c r="W32" s="115"/>
      <c r="X32" s="116"/>
      <c r="Y32" s="120">
        <f>SUM(L6,L11,L16,L21,L26,L31,L36)</f>
        <v>3</v>
      </c>
      <c r="Z32" s="130">
        <f t="shared" ref="Z32" si="16">Y32</f>
        <v>3</v>
      </c>
      <c r="AA32" s="131"/>
      <c r="AB32" s="131"/>
      <c r="AC32" s="131"/>
      <c r="AD32" s="131"/>
      <c r="AE32" s="131"/>
      <c r="AF32" s="131"/>
      <c r="AG32" s="132"/>
    </row>
    <row r="33" spans="2:33" ht="20.25" customHeight="1" thickTop="1" thickBot="1">
      <c r="B33" s="104"/>
      <c r="C33" s="105"/>
      <c r="D33" s="25"/>
      <c r="E33" s="16" t="s">
        <v>6</v>
      </c>
      <c r="F33" s="21"/>
      <c r="G33" s="41"/>
      <c r="H33" s="10"/>
      <c r="I33" s="48"/>
      <c r="J33" s="11"/>
      <c r="K33" s="55"/>
      <c r="L33" s="97">
        <f t="shared" si="0"/>
        <v>0</v>
      </c>
      <c r="M33" s="98"/>
      <c r="N33" s="72"/>
      <c r="O33" s="72"/>
      <c r="P33" s="72"/>
      <c r="Q33" s="72"/>
      <c r="R33" s="72"/>
      <c r="S33" s="71"/>
      <c r="T33" s="79" t="str">
        <f t="shared" ref="T33:T34" si="17">IF(AND(G33="",I33="",K33=""),"",IF(SUM(G33,I33,K33)&gt;2,"とり過ぎです",IF(SUM(G33,I33,K33)&lt;2,"不足です","適量です")))</f>
        <v/>
      </c>
      <c r="V33" s="111"/>
      <c r="W33" s="112"/>
      <c r="X33" s="113"/>
      <c r="Y33" s="123"/>
      <c r="Z33" s="127"/>
      <c r="AA33" s="128"/>
      <c r="AB33" s="128"/>
      <c r="AC33" s="128"/>
      <c r="AD33" s="128"/>
      <c r="AE33" s="128"/>
      <c r="AF33" s="128"/>
      <c r="AG33" s="129"/>
    </row>
    <row r="34" spans="2:33" ht="20.25" customHeight="1" thickTop="1" thickBot="1">
      <c r="B34" s="104"/>
      <c r="C34" s="105"/>
      <c r="D34" s="26"/>
      <c r="E34" s="27" t="s">
        <v>7</v>
      </c>
      <c r="F34" s="28"/>
      <c r="G34" s="42"/>
      <c r="H34" s="29"/>
      <c r="I34" s="49"/>
      <c r="J34" s="30"/>
      <c r="K34" s="56"/>
      <c r="L34" s="93">
        <f t="shared" si="0"/>
        <v>0</v>
      </c>
      <c r="M34" s="94"/>
      <c r="N34" s="73"/>
      <c r="O34" s="73"/>
      <c r="P34" s="73"/>
      <c r="Q34" s="73"/>
      <c r="R34" s="73"/>
      <c r="S34" s="74"/>
      <c r="T34" s="83" t="str">
        <f t="shared" si="17"/>
        <v/>
      </c>
      <c r="V34" s="114" t="s">
        <v>30</v>
      </c>
      <c r="W34" s="115"/>
      <c r="X34" s="116"/>
      <c r="Y34" s="120">
        <f>SUM(L7,L12,L17,L22,L27,L32,L37)</f>
        <v>6</v>
      </c>
      <c r="Z34" s="130">
        <f t="shared" ref="Z34" si="18">Y34</f>
        <v>6</v>
      </c>
      <c r="AA34" s="131"/>
      <c r="AB34" s="131"/>
      <c r="AC34" s="131"/>
      <c r="AD34" s="131"/>
      <c r="AE34" s="131"/>
      <c r="AF34" s="131"/>
      <c r="AG34" s="132"/>
    </row>
    <row r="35" spans="2:33" ht="20.25" customHeight="1" thickTop="1" thickBot="1">
      <c r="B35" s="104">
        <v>40701</v>
      </c>
      <c r="C35" s="105" t="s">
        <v>9</v>
      </c>
      <c r="E35" s="13" t="s">
        <v>0</v>
      </c>
      <c r="F35" s="18"/>
      <c r="G35" s="38"/>
      <c r="H35" s="4"/>
      <c r="I35" s="45"/>
      <c r="J35" s="5"/>
      <c r="K35" s="52"/>
      <c r="L35" s="95">
        <f t="shared" si="0"/>
        <v>0</v>
      </c>
      <c r="M35" s="96"/>
      <c r="N35" s="96"/>
      <c r="O35" s="96"/>
      <c r="P35" s="96"/>
      <c r="Q35" s="96"/>
      <c r="R35" s="96"/>
      <c r="S35" s="75"/>
      <c r="T35" s="81" t="str">
        <f t="shared" ref="T35" si="19">IF(AND(G35="",I35="",K35=""),"",IF(SUM(G35,I35,K35)&gt;7,"とり過ぎです",IF(SUM(G35,I35,K35)&lt;5,"不足です","適量です")))</f>
        <v/>
      </c>
      <c r="V35" s="111"/>
      <c r="W35" s="112"/>
      <c r="X35" s="113"/>
      <c r="Y35" s="123"/>
      <c r="Z35" s="127"/>
      <c r="AA35" s="128"/>
      <c r="AB35" s="128"/>
      <c r="AC35" s="128"/>
      <c r="AD35" s="128"/>
      <c r="AE35" s="128"/>
      <c r="AF35" s="128"/>
      <c r="AG35" s="129"/>
    </row>
    <row r="36" spans="2:33" ht="20.25" customHeight="1" thickTop="1" thickBot="1">
      <c r="B36" s="104"/>
      <c r="C36" s="105"/>
      <c r="E36" s="14" t="s">
        <v>4</v>
      </c>
      <c r="F36" s="19"/>
      <c r="G36" s="39"/>
      <c r="H36" s="6"/>
      <c r="I36" s="46"/>
      <c r="J36" s="7"/>
      <c r="K36" s="53"/>
      <c r="L36" s="97">
        <f t="shared" si="0"/>
        <v>0</v>
      </c>
      <c r="M36" s="98"/>
      <c r="N36" s="98"/>
      <c r="O36" s="98"/>
      <c r="P36" s="98"/>
      <c r="Q36" s="98"/>
      <c r="R36" s="72"/>
      <c r="S36" s="71"/>
      <c r="T36" s="79" t="str">
        <f t="shared" ref="T36" si="20">IF(AND(G36="",I36="",K36=""),"",IF(SUM(G36,I36,K36)&gt;6,"とり過ぎです",IF(SUM(G36,I36,K36)&lt;5,"不足です","適量です")))</f>
        <v/>
      </c>
      <c r="V36" s="114" t="s">
        <v>31</v>
      </c>
      <c r="W36" s="115"/>
      <c r="X36" s="116"/>
      <c r="Y36" s="120">
        <f>SUM(L8,L13,L18,L23,L28,L33,L38)</f>
        <v>2</v>
      </c>
      <c r="Z36" s="130">
        <f t="shared" ref="Z36" si="21">Y36</f>
        <v>2</v>
      </c>
      <c r="AA36" s="131"/>
      <c r="AB36" s="131"/>
      <c r="AC36" s="131"/>
      <c r="AD36" s="131"/>
      <c r="AE36" s="131"/>
      <c r="AF36" s="131"/>
      <c r="AG36" s="132"/>
    </row>
    <row r="37" spans="2:33" ht="20.25" customHeight="1" thickTop="1" thickBot="1">
      <c r="B37" s="104"/>
      <c r="C37" s="105"/>
      <c r="E37" s="15" t="s">
        <v>5</v>
      </c>
      <c r="F37" s="20"/>
      <c r="G37" s="40"/>
      <c r="H37" s="8"/>
      <c r="I37" s="47"/>
      <c r="J37" s="9"/>
      <c r="K37" s="54"/>
      <c r="L37" s="97">
        <f t="shared" si="0"/>
        <v>0</v>
      </c>
      <c r="M37" s="98"/>
      <c r="N37" s="98"/>
      <c r="O37" s="98"/>
      <c r="P37" s="98"/>
      <c r="Q37" s="72"/>
      <c r="R37" s="72"/>
      <c r="S37" s="71"/>
      <c r="T37" s="79" t="str">
        <f t="shared" ref="T37" si="22">IF(AND(G37="",I37="",K37=""),"",IF(SUM(G37,I37,K37)&gt;5,"とり過ぎです",IF(SUM(G37,I37,K37)&lt;3,"不足です","適量です")))</f>
        <v/>
      </c>
      <c r="V37" s="111"/>
      <c r="W37" s="112"/>
      <c r="X37" s="113"/>
      <c r="Y37" s="123"/>
      <c r="Z37" s="127"/>
      <c r="AA37" s="128"/>
      <c r="AB37" s="128"/>
      <c r="AC37" s="128"/>
      <c r="AD37" s="128"/>
      <c r="AE37" s="128"/>
      <c r="AF37" s="128"/>
      <c r="AG37" s="129"/>
    </row>
    <row r="38" spans="2:33" ht="20.25" customHeight="1" thickTop="1" thickBot="1">
      <c r="B38" s="104"/>
      <c r="C38" s="105"/>
      <c r="E38" s="16" t="s">
        <v>6</v>
      </c>
      <c r="F38" s="21"/>
      <c r="G38" s="41"/>
      <c r="H38" s="10"/>
      <c r="I38" s="48"/>
      <c r="J38" s="11"/>
      <c r="K38" s="55"/>
      <c r="L38" s="97">
        <f t="shared" si="0"/>
        <v>0</v>
      </c>
      <c r="M38" s="98"/>
      <c r="N38" s="72"/>
      <c r="O38" s="72"/>
      <c r="P38" s="72"/>
      <c r="Q38" s="72"/>
      <c r="R38" s="72"/>
      <c r="S38" s="71"/>
      <c r="T38" s="79" t="str">
        <f t="shared" ref="T38:T39" si="23">IF(AND(G38="",I38="",K38=""),"",IF(SUM(G38,I38,K38)&gt;2,"とり過ぎです",IF(SUM(G38,I38,K38)&lt;2,"不足です","適量です")))</f>
        <v/>
      </c>
      <c r="V38" s="114" t="s">
        <v>32</v>
      </c>
      <c r="W38" s="115"/>
      <c r="X38" s="116"/>
      <c r="Y38" s="120">
        <f>SUM(L9,L14,L19,L24,L29,L34,L39)</f>
        <v>3</v>
      </c>
      <c r="Z38" s="130">
        <f t="shared" ref="Z38" si="24">Y38</f>
        <v>3</v>
      </c>
      <c r="AA38" s="131"/>
      <c r="AB38" s="131"/>
      <c r="AC38" s="131"/>
      <c r="AD38" s="131"/>
      <c r="AE38" s="131"/>
      <c r="AF38" s="131"/>
      <c r="AG38" s="132"/>
    </row>
    <row r="39" spans="2:33" ht="20.25" customHeight="1" thickTop="1" thickBot="1">
      <c r="B39" s="104"/>
      <c r="C39" s="105"/>
      <c r="E39" s="17" t="s">
        <v>7</v>
      </c>
      <c r="F39" s="22"/>
      <c r="G39" s="44"/>
      <c r="H39" s="23"/>
      <c r="I39" s="51"/>
      <c r="J39" s="24"/>
      <c r="K39" s="58"/>
      <c r="L39" s="106">
        <f t="shared" si="0"/>
        <v>0</v>
      </c>
      <c r="M39" s="107"/>
      <c r="N39" s="76"/>
      <c r="O39" s="76"/>
      <c r="P39" s="76"/>
      <c r="Q39" s="76"/>
      <c r="R39" s="76"/>
      <c r="S39" s="77"/>
      <c r="T39" s="79" t="str">
        <f t="shared" si="23"/>
        <v/>
      </c>
      <c r="V39" s="117"/>
      <c r="W39" s="118"/>
      <c r="X39" s="119"/>
      <c r="Y39" s="121"/>
      <c r="Z39" s="133"/>
      <c r="AA39" s="134"/>
      <c r="AB39" s="134"/>
      <c r="AC39" s="134"/>
      <c r="AD39" s="134"/>
      <c r="AE39" s="134"/>
      <c r="AF39" s="134"/>
      <c r="AG39" s="135"/>
    </row>
    <row r="40" spans="2:33" ht="26.2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7.25" customHeight="1"/>
  </sheetData>
  <mergeCells count="66">
    <mergeCell ref="Z30:AG31"/>
    <mergeCell ref="Z38:AG39"/>
    <mergeCell ref="Z34:AG35"/>
    <mergeCell ref="Z36:AG37"/>
    <mergeCell ref="Z32:AG33"/>
    <mergeCell ref="Y38:Y39"/>
    <mergeCell ref="Y30:Y31"/>
    <mergeCell ref="Y34:Y35"/>
    <mergeCell ref="Y36:Y37"/>
    <mergeCell ref="Y32:Y33"/>
    <mergeCell ref="L39:M39"/>
    <mergeCell ref="V30:X31"/>
    <mergeCell ref="V36:X37"/>
    <mergeCell ref="V32:X33"/>
    <mergeCell ref="V38:X39"/>
    <mergeCell ref="V34:X35"/>
    <mergeCell ref="L34:M34"/>
    <mergeCell ref="L35:R35"/>
    <mergeCell ref="L36:Q36"/>
    <mergeCell ref="L37:P37"/>
    <mergeCell ref="L38:M38"/>
    <mergeCell ref="B30:B34"/>
    <mergeCell ref="B35:B39"/>
    <mergeCell ref="C20:C24"/>
    <mergeCell ref="C25:C29"/>
    <mergeCell ref="C30:C34"/>
    <mergeCell ref="C35:C39"/>
    <mergeCell ref="B3:E3"/>
    <mergeCell ref="B15:B19"/>
    <mergeCell ref="C15:C19"/>
    <mergeCell ref="B20:B24"/>
    <mergeCell ref="B25:B29"/>
    <mergeCell ref="B5:B9"/>
    <mergeCell ref="C5:C9"/>
    <mergeCell ref="B10:B14"/>
    <mergeCell ref="C10:C14"/>
    <mergeCell ref="L3:S3"/>
    <mergeCell ref="L7:P7"/>
    <mergeCell ref="L8:M8"/>
    <mergeCell ref="L5:R5"/>
    <mergeCell ref="L6:Q6"/>
    <mergeCell ref="L9:M9"/>
    <mergeCell ref="L10:R10"/>
    <mergeCell ref="L11:Q11"/>
    <mergeCell ref="L12:P12"/>
    <mergeCell ref="L13:M13"/>
    <mergeCell ref="L14:M14"/>
    <mergeCell ref="L15:R15"/>
    <mergeCell ref="L16:Q16"/>
    <mergeCell ref="L17:P17"/>
    <mergeCell ref="L18:M18"/>
    <mergeCell ref="L19:M19"/>
    <mergeCell ref="L20:R20"/>
    <mergeCell ref="L21:Q21"/>
    <mergeCell ref="L22:P22"/>
    <mergeCell ref="L23:M23"/>
    <mergeCell ref="L24:M24"/>
    <mergeCell ref="L25:R25"/>
    <mergeCell ref="L26:Q26"/>
    <mergeCell ref="L27:P27"/>
    <mergeCell ref="L28:M28"/>
    <mergeCell ref="L29:M29"/>
    <mergeCell ref="L30:R30"/>
    <mergeCell ref="L31:Q31"/>
    <mergeCell ref="L32:P32"/>
    <mergeCell ref="L33:M33"/>
  </mergeCells>
  <phoneticPr fontId="1"/>
  <conditionalFormatting sqref="L5 L10 L15 L20 L25 L30 L35">
    <cfRule type="cellIs" dxfId="121" priority="24" operator="lessThanOrEqual">
      <formula>4.5</formula>
    </cfRule>
    <cfRule type="cellIs" dxfId="120" priority="33" operator="greaterThanOrEqual">
      <formula>7.5</formula>
    </cfRule>
    <cfRule type="dataBar" priority="35">
      <dataBar>
        <cfvo type="num" val="0"/>
        <cfvo type="num" val="7"/>
        <color rgb="FFFFC000"/>
      </dataBar>
      <extLst>
        <ext xmlns:x14="http://schemas.microsoft.com/office/spreadsheetml/2009/9/main" uri="{B025F937-C7B1-47D3-B67F-A62EFF666E3E}">
          <x14:id>{73C7E725-5082-467C-9268-CE6E9D401FB0}</x14:id>
        </ext>
      </extLst>
    </cfRule>
  </conditionalFormatting>
  <conditionalFormatting sqref="L6 L11 L16 L21 L26 L31 L36">
    <cfRule type="cellIs" dxfId="119" priority="23" operator="lessThanOrEqual">
      <formula>4.5</formula>
    </cfRule>
    <cfRule type="cellIs" dxfId="118" priority="31" operator="greaterThanOrEqual">
      <formula>6.5</formula>
    </cfRule>
    <cfRule type="dataBar" priority="32">
      <dataBar>
        <cfvo type="num" val="0"/>
        <cfvo type="num" val="6"/>
        <color rgb="FF00D09A"/>
      </dataBar>
      <extLst>
        <ext xmlns:x14="http://schemas.microsoft.com/office/spreadsheetml/2009/9/main" uri="{B025F937-C7B1-47D3-B67F-A62EFF666E3E}">
          <x14:id>{EA32D6FF-8FA5-4283-94DA-94CFD9D84952}</x14:id>
        </ext>
      </extLst>
    </cfRule>
  </conditionalFormatting>
  <conditionalFormatting sqref="L12 L7 L17 L22 L27 L32 L37">
    <cfRule type="cellIs" dxfId="117" priority="22" operator="lessThanOrEqual">
      <formula>2.5</formula>
    </cfRule>
    <cfRule type="cellIs" dxfId="116" priority="29" operator="greaterThanOrEqual">
      <formula>5.5</formula>
    </cfRule>
    <cfRule type="dataBar" priority="30">
      <dataBar>
        <cfvo type="num" val="0"/>
        <cfvo type="num" val="5"/>
        <color rgb="FFFF9393"/>
      </dataBar>
      <extLst>
        <ext xmlns:x14="http://schemas.microsoft.com/office/spreadsheetml/2009/9/main" uri="{B025F937-C7B1-47D3-B67F-A62EFF666E3E}">
          <x14:id>{05FBCBE2-0232-468D-921C-1D68A143D2D5}</x14:id>
        </ext>
      </extLst>
    </cfRule>
  </conditionalFormatting>
  <conditionalFormatting sqref="L13 L8 L18 L23 L28 L33 L38">
    <cfRule type="cellIs" dxfId="115" priority="21" operator="lessThanOrEqual">
      <formula>1.5</formula>
    </cfRule>
    <cfRule type="cellIs" dxfId="114" priority="27" operator="greaterThanOrEqual">
      <formula>2.5</formula>
    </cfRule>
    <cfRule type="dataBar" priority="28">
      <dataBar>
        <cfvo type="num" val="0"/>
        <cfvo type="num" val="2"/>
        <color rgb="FFC48FFF"/>
      </dataBar>
      <extLst>
        <ext xmlns:x14="http://schemas.microsoft.com/office/spreadsheetml/2009/9/main" uri="{B025F937-C7B1-47D3-B67F-A62EFF666E3E}">
          <x14:id>{0CF8B58F-6DD4-40E1-9D8A-A30F4727F08C}</x14:id>
        </ext>
      </extLst>
    </cfRule>
  </conditionalFormatting>
  <conditionalFormatting sqref="L14 L9 L19 L24 L29 L34 L39">
    <cfRule type="cellIs" dxfId="113" priority="20" operator="lessThanOrEqual">
      <formula>1.5</formula>
    </cfRule>
    <cfRule type="cellIs" dxfId="112" priority="25" operator="greaterThanOrEqual">
      <formula>2.5</formula>
    </cfRule>
    <cfRule type="dataBar" priority="26">
      <dataBar>
        <cfvo type="num" val="0"/>
        <cfvo type="num" val="2"/>
        <color rgb="FF33CCFF"/>
      </dataBar>
      <extLst>
        <ext xmlns:x14="http://schemas.microsoft.com/office/spreadsheetml/2009/9/main" uri="{B025F937-C7B1-47D3-B67F-A62EFF666E3E}">
          <x14:id>{49A61146-4894-4195-B305-0962C3A160AF}</x14:id>
        </ext>
      </extLst>
    </cfRule>
  </conditionalFormatting>
  <conditionalFormatting sqref="C5:C39">
    <cfRule type="containsText" dxfId="111" priority="18" operator="containsText" text="土">
      <formula>NOT(ISERROR(SEARCH("土",C5)))</formula>
    </cfRule>
    <cfRule type="containsText" dxfId="110" priority="19" operator="containsText" text="日">
      <formula>NOT(ISERROR(SEARCH("日",C5)))</formula>
    </cfRule>
  </conditionalFormatting>
  <conditionalFormatting sqref="Z30">
    <cfRule type="dataBar" priority="17">
      <dataBar showValue="0">
        <cfvo type="num" val="0"/>
        <cfvo type="num" val="49"/>
        <color rgb="FFFFC000"/>
      </dataBar>
      <extLst>
        <ext xmlns:x14="http://schemas.microsoft.com/office/spreadsheetml/2009/9/main" uri="{B025F937-C7B1-47D3-B67F-A62EFF666E3E}">
          <x14:id>{B045500D-3D8D-4EBD-8B3B-76D169F96BFC}</x14:id>
        </ext>
      </extLst>
    </cfRule>
  </conditionalFormatting>
  <conditionalFormatting sqref="Z32">
    <cfRule type="dataBar" priority="16">
      <dataBar showValue="0">
        <cfvo type="num" val="0"/>
        <cfvo type="num" val="49"/>
        <color rgb="FF00D09A"/>
      </dataBar>
      <extLst>
        <ext xmlns:x14="http://schemas.microsoft.com/office/spreadsheetml/2009/9/main" uri="{B025F937-C7B1-47D3-B67F-A62EFF666E3E}">
          <x14:id>{F7ECB3E0-665E-49F8-BF5A-85FA80B84CF4}</x14:id>
        </ext>
      </extLst>
    </cfRule>
  </conditionalFormatting>
  <conditionalFormatting sqref="Z34">
    <cfRule type="dataBar" priority="15">
      <dataBar showValue="0">
        <cfvo type="num" val="0"/>
        <cfvo type="num" val="49"/>
        <color rgb="FFFF9393"/>
      </dataBar>
      <extLst>
        <ext xmlns:x14="http://schemas.microsoft.com/office/spreadsheetml/2009/9/main" uri="{B025F937-C7B1-47D3-B67F-A62EFF666E3E}">
          <x14:id>{6083D3CF-72E4-4817-9F26-B7E8DE27568E}</x14:id>
        </ext>
      </extLst>
    </cfRule>
  </conditionalFormatting>
  <conditionalFormatting sqref="Z36">
    <cfRule type="dataBar" priority="14">
      <dataBar showValue="0">
        <cfvo type="num" val="0"/>
        <cfvo type="num" val="49"/>
        <color rgb="FFC48FFF"/>
      </dataBar>
      <extLst>
        <ext xmlns:x14="http://schemas.microsoft.com/office/spreadsheetml/2009/9/main" uri="{B025F937-C7B1-47D3-B67F-A62EFF666E3E}">
          <x14:id>{746CCAFE-6B35-49BC-A6EA-408B36059CF3}</x14:id>
        </ext>
      </extLst>
    </cfRule>
  </conditionalFormatting>
  <conditionalFormatting sqref="Z38">
    <cfRule type="dataBar" priority="13">
      <dataBar showValue="0">
        <cfvo type="num" val="0"/>
        <cfvo type="num" val="49"/>
        <color rgb="FF33CCFF"/>
      </dataBar>
      <extLst>
        <ext xmlns:x14="http://schemas.microsoft.com/office/spreadsheetml/2009/9/main" uri="{B025F937-C7B1-47D3-B67F-A62EFF666E3E}">
          <x14:id>{74A00C0A-066B-43FD-AC67-D960FC514AB9}</x14:id>
        </ext>
      </extLst>
    </cfRule>
  </conditionalFormatting>
  <conditionalFormatting sqref="Y30">
    <cfRule type="cellIs" dxfId="109" priority="11" operator="lessThan">
      <formula>35</formula>
    </cfRule>
    <cfRule type="cellIs" dxfId="108" priority="12" operator="greaterThan">
      <formula>49</formula>
    </cfRule>
  </conditionalFormatting>
  <conditionalFormatting sqref="Y32">
    <cfRule type="cellIs" dxfId="107" priority="9" operator="lessThan">
      <formula>35</formula>
    </cfRule>
    <cfRule type="cellIs" dxfId="106" priority="10" operator="greaterThan">
      <formula>42</formula>
    </cfRule>
  </conditionalFormatting>
  <conditionalFormatting sqref="Y34">
    <cfRule type="cellIs" dxfId="105" priority="7" operator="lessThan">
      <formula>21</formula>
    </cfRule>
    <cfRule type="cellIs" dxfId="104" priority="8" operator="greaterThan">
      <formula>35</formula>
    </cfRule>
  </conditionalFormatting>
  <conditionalFormatting sqref="Y36">
    <cfRule type="cellIs" dxfId="103" priority="5" operator="lessThan">
      <formula>14</formula>
    </cfRule>
    <cfRule type="cellIs" dxfId="102" priority="6" operator="greaterThan">
      <formula>14</formula>
    </cfRule>
  </conditionalFormatting>
  <conditionalFormatting sqref="Y38">
    <cfRule type="cellIs" dxfId="101" priority="3" operator="lessThan">
      <formula>14</formula>
    </cfRule>
    <cfRule type="cellIs" dxfId="100" priority="4" operator="greaterThan">
      <formula>14</formula>
    </cfRule>
  </conditionalFormatting>
  <conditionalFormatting sqref="T5:T39">
    <cfRule type="containsText" dxfId="99" priority="1" operator="containsText" text="不足です">
      <formula>NOT(ISERROR(SEARCH("不足です",T5)))</formula>
    </cfRule>
    <cfRule type="containsText" dxfId="98" priority="2" operator="containsText" text="とり過ぎです">
      <formula>NOT(ISERROR(SEARCH("とり過ぎです",T5)))</formula>
    </cfRule>
  </conditionalFormatting>
  <dataValidations count="1">
    <dataValidation type="list" allowBlank="1" showInputMessage="1" showErrorMessage="1" sqref="G5:G39 I5:I39 K5:K39">
      <formula1>"0,0.5,1.0,1.5,2.0,2.5,3.0,3.5,4.0,4.5,5.0,5.5,6.0,6.5,7.0,7.5,8.0,8.5,9.0,9.5,10.0"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61" orientation="portrait" r:id="rId1"/>
  <rowBreaks count="1" manualBreakCount="1">
    <brk id="40" max="33" man="1"/>
  </rowBreaks>
  <colBreaks count="1" manualBreakCount="1">
    <brk id="20" max="39" man="1"/>
  </col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3C7E725-5082-467C-9268-CE6E9D401FB0}">
            <x14:dataBar minLength="0" maxLength="100" gradient="0">
              <x14:cfvo type="num">
                <xm:f>0</xm:f>
              </x14:cfvo>
              <x14:cfvo type="num">
                <xm:f>7</xm:f>
              </x14:cfvo>
              <x14:negativeFillColor rgb="FFFF0000"/>
              <x14:axisColor rgb="FF000000"/>
            </x14:dataBar>
          </x14:cfRule>
          <xm:sqref>L5 L10 L15 L20 L25 L30 L35</xm:sqref>
        </x14:conditionalFormatting>
        <x14:conditionalFormatting xmlns:xm="http://schemas.microsoft.com/office/excel/2006/main">
          <x14:cfRule type="dataBar" id="{EA32D6FF-8FA5-4283-94DA-94CFD9D84952}">
            <x14:dataBar minLength="0" maxLength="100" gradient="0">
              <x14:cfvo type="num">
                <xm:f>0</xm:f>
              </x14:cfvo>
              <x14:cfvo type="num">
                <xm:f>6</xm:f>
              </x14:cfvo>
              <x14:negativeFillColor rgb="FFFF0000"/>
              <x14:axisColor rgb="FF000000"/>
            </x14:dataBar>
          </x14:cfRule>
          <xm:sqref>L6 L11 L16 L21 L26 L31 L36</xm:sqref>
        </x14:conditionalFormatting>
        <x14:conditionalFormatting xmlns:xm="http://schemas.microsoft.com/office/excel/2006/main">
          <x14:cfRule type="dataBar" id="{05FBCBE2-0232-468D-921C-1D68A143D2D5}">
            <x14:dataBar minLength="0" maxLength="100" gradient="0">
              <x14:cfvo type="num">
                <xm:f>0</xm:f>
              </x14:cfvo>
              <x14:cfvo type="num">
                <xm:f>5</xm:f>
              </x14:cfvo>
              <x14:negativeFillColor rgb="FFFF0000"/>
              <x14:axisColor rgb="FF000000"/>
            </x14:dataBar>
          </x14:cfRule>
          <xm:sqref>L12 L7 L17 L22 L27 L32 L37</xm:sqref>
        </x14:conditionalFormatting>
        <x14:conditionalFormatting xmlns:xm="http://schemas.microsoft.com/office/excel/2006/main">
          <x14:cfRule type="dataBar" id="{0CF8B58F-6DD4-40E1-9D8A-A30F4727F08C}">
            <x14:dataBar minLength="0" maxLength="100" gradient="0">
              <x14:cfvo type="num">
                <xm:f>0</xm:f>
              </x14:cfvo>
              <x14:cfvo type="num">
                <xm:f>2</xm:f>
              </x14:cfvo>
              <x14:negativeFillColor rgb="FFFF0000"/>
              <x14:axisColor rgb="FF000000"/>
            </x14:dataBar>
          </x14:cfRule>
          <xm:sqref>L13 L8 L18 L23 L28 L33 L38</xm:sqref>
        </x14:conditionalFormatting>
        <x14:conditionalFormatting xmlns:xm="http://schemas.microsoft.com/office/excel/2006/main">
          <x14:cfRule type="dataBar" id="{49A61146-4894-4195-B305-0962C3A160AF}">
            <x14:dataBar minLength="0" maxLength="100" gradient="0">
              <x14:cfvo type="num">
                <xm:f>0</xm:f>
              </x14:cfvo>
              <x14:cfvo type="num">
                <xm:f>2</xm:f>
              </x14:cfvo>
              <x14:negativeFillColor rgb="FFFF0000"/>
              <x14:axisColor rgb="FF000000"/>
            </x14:dataBar>
          </x14:cfRule>
          <xm:sqref>L14 L9 L19 L24 L29 L34 L39</xm:sqref>
        </x14:conditionalFormatting>
        <x14:conditionalFormatting xmlns:xm="http://schemas.microsoft.com/office/excel/2006/main">
          <x14:cfRule type="dataBar" id="{B045500D-3D8D-4EBD-8B3B-76D169F96BFC}">
            <x14:dataBar minLength="0" maxLength="100">
              <x14:cfvo type="num">
                <xm:f>0</xm:f>
              </x14:cfvo>
              <x14:cfvo type="num">
                <xm:f>49</xm:f>
              </x14:cfvo>
              <x14:negativeFillColor rgb="FFFF0000"/>
              <x14:axisColor rgb="FF000000"/>
            </x14:dataBar>
          </x14:cfRule>
          <xm:sqref>Z30</xm:sqref>
        </x14:conditionalFormatting>
        <x14:conditionalFormatting xmlns:xm="http://schemas.microsoft.com/office/excel/2006/main">
          <x14:cfRule type="dataBar" id="{F7ECB3E0-665E-49F8-BF5A-85FA80B84CF4}">
            <x14:dataBar minLength="0" maxLength="100">
              <x14:cfvo type="num">
                <xm:f>0</xm:f>
              </x14:cfvo>
              <x14:cfvo type="num">
                <xm:f>49</xm:f>
              </x14:cfvo>
              <x14:negativeFillColor rgb="FFFF0000"/>
              <x14:axisColor rgb="FF000000"/>
            </x14:dataBar>
          </x14:cfRule>
          <xm:sqref>Z32</xm:sqref>
        </x14:conditionalFormatting>
        <x14:conditionalFormatting xmlns:xm="http://schemas.microsoft.com/office/excel/2006/main">
          <x14:cfRule type="dataBar" id="{6083D3CF-72E4-4817-9F26-B7E8DE27568E}">
            <x14:dataBar minLength="0" maxLength="100">
              <x14:cfvo type="num">
                <xm:f>0</xm:f>
              </x14:cfvo>
              <x14:cfvo type="num">
                <xm:f>49</xm:f>
              </x14:cfvo>
              <x14:negativeFillColor rgb="FFFF0000"/>
              <x14:axisColor rgb="FF000000"/>
            </x14:dataBar>
          </x14:cfRule>
          <xm:sqref>Z34</xm:sqref>
        </x14:conditionalFormatting>
        <x14:conditionalFormatting xmlns:xm="http://schemas.microsoft.com/office/excel/2006/main">
          <x14:cfRule type="dataBar" id="{746CCAFE-6B35-49BC-A6EA-408B36059CF3}">
            <x14:dataBar minLength="0" maxLength="100">
              <x14:cfvo type="num">
                <xm:f>0</xm:f>
              </x14:cfvo>
              <x14:cfvo type="num">
                <xm:f>49</xm:f>
              </x14:cfvo>
              <x14:negativeFillColor rgb="FFFF0000"/>
              <x14:axisColor rgb="FF000000"/>
            </x14:dataBar>
          </x14:cfRule>
          <xm:sqref>Z36</xm:sqref>
        </x14:conditionalFormatting>
        <x14:conditionalFormatting xmlns:xm="http://schemas.microsoft.com/office/excel/2006/main">
          <x14:cfRule type="dataBar" id="{74A00C0A-066B-43FD-AC67-D960FC514AB9}">
            <x14:dataBar minLength="0" maxLength="100">
              <x14:cfvo type="num">
                <xm:f>0</xm:f>
              </x14:cfvo>
              <x14:cfvo type="num">
                <xm:f>49</xm:f>
              </x14:cfvo>
              <x14:negativeFillColor rgb="FFFF0000"/>
              <x14:axisColor rgb="FF000000"/>
            </x14:dataBar>
          </x14:cfRule>
          <xm:sqref>Z38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G58"/>
  <sheetViews>
    <sheetView zoomScale="75" zoomScaleNormal="75" zoomScaleSheetLayoutView="28" workbookViewId="0">
      <selection activeCell="B3" sqref="B3:E3"/>
    </sheetView>
  </sheetViews>
  <sheetFormatPr defaultRowHeight="16.5"/>
  <cols>
    <col min="1" max="1" width="1.25" customWidth="1"/>
    <col min="2" max="2" width="6" style="2" customWidth="1"/>
    <col min="3" max="3" width="2.875" style="2" customWidth="1"/>
    <col min="4" max="4" width="0.375" style="2" customWidth="1"/>
    <col min="5" max="5" width="11.875" style="1" customWidth="1"/>
    <col min="6" max="6" width="18.5" customWidth="1"/>
    <col min="7" max="7" width="7.25" customWidth="1"/>
    <col min="8" max="8" width="18.5" customWidth="1"/>
    <col min="9" max="9" width="7.25" customWidth="1"/>
    <col min="10" max="10" width="18.5" customWidth="1"/>
    <col min="11" max="11" width="7.25" customWidth="1"/>
    <col min="12" max="18" width="3" customWidth="1"/>
    <col min="19" max="19" width="0.875" customWidth="1"/>
    <col min="20" max="20" width="14.875" customWidth="1"/>
    <col min="21" max="21" width="2.75" customWidth="1"/>
    <col min="25" max="25" width="26.5" customWidth="1"/>
    <col min="34" max="34" width="2.375" customWidth="1"/>
  </cols>
  <sheetData>
    <row r="1" spans="2:20" ht="6.75" customHeight="1"/>
    <row r="2" spans="2:20" ht="37.5" customHeight="1" thickBot="1">
      <c r="B2" s="3"/>
    </row>
    <row r="3" spans="2:20" ht="18" thickTop="1" thickBot="1">
      <c r="B3" s="102"/>
      <c r="C3" s="102"/>
      <c r="D3" s="102"/>
      <c r="E3" s="103"/>
      <c r="F3" s="59" t="s">
        <v>1</v>
      </c>
      <c r="G3" s="12" t="s">
        <v>25</v>
      </c>
      <c r="H3" s="12" t="s">
        <v>2</v>
      </c>
      <c r="I3" s="12" t="s">
        <v>24</v>
      </c>
      <c r="J3" s="12" t="s">
        <v>3</v>
      </c>
      <c r="K3" s="12" t="s">
        <v>25</v>
      </c>
      <c r="L3" s="99"/>
      <c r="M3" s="100"/>
      <c r="N3" s="100"/>
      <c r="O3" s="100"/>
      <c r="P3" s="100"/>
      <c r="Q3" s="100"/>
      <c r="R3" s="100"/>
      <c r="S3" s="101"/>
      <c r="T3" s="78"/>
    </row>
    <row r="4" spans="2:20" ht="1.5" customHeight="1" thickTop="1" thickBot="1"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2:20" ht="20.25" customHeight="1" thickTop="1" thickBot="1">
      <c r="B5" s="104">
        <v>40702</v>
      </c>
      <c r="C5" s="105" t="s">
        <v>26</v>
      </c>
      <c r="D5" s="25"/>
      <c r="E5" s="13" t="s">
        <v>0</v>
      </c>
      <c r="F5" s="18"/>
      <c r="G5" s="38"/>
      <c r="H5" s="4"/>
      <c r="I5" s="45"/>
      <c r="J5" s="5"/>
      <c r="K5" s="52"/>
      <c r="L5" s="97">
        <f>G5+I5+K5</f>
        <v>0</v>
      </c>
      <c r="M5" s="98"/>
      <c r="N5" s="98"/>
      <c r="O5" s="98"/>
      <c r="P5" s="98"/>
      <c r="Q5" s="98"/>
      <c r="R5" s="98"/>
      <c r="S5" s="71"/>
      <c r="T5" s="79" t="str">
        <f>IF(AND(G5="",I5="",K5=""),"",IF(SUM(G5,I5,K5)&gt;7,"とり過ぎです",IF(SUM(G5,I5,K5)&lt;5,"不足です","適量です")))</f>
        <v/>
      </c>
    </row>
    <row r="6" spans="2:20" ht="20.25" customHeight="1" thickTop="1" thickBot="1">
      <c r="B6" s="104"/>
      <c r="C6" s="105"/>
      <c r="D6" s="25"/>
      <c r="E6" s="14" t="s">
        <v>4</v>
      </c>
      <c r="F6" s="19"/>
      <c r="G6" s="39"/>
      <c r="H6" s="6"/>
      <c r="I6" s="46"/>
      <c r="J6" s="7"/>
      <c r="K6" s="53"/>
      <c r="L6" s="97">
        <f t="shared" ref="L6:L39" si="0">G6+I6+K6</f>
        <v>0</v>
      </c>
      <c r="M6" s="98"/>
      <c r="N6" s="98"/>
      <c r="O6" s="98"/>
      <c r="P6" s="98"/>
      <c r="Q6" s="98"/>
      <c r="R6" s="72"/>
      <c r="S6" s="71"/>
      <c r="T6" s="79" t="str">
        <f>IF(AND(G6="",I6="",K6=""),"",IF(SUM(G6,I6,K6)&gt;6,"とり過ぎです",IF(SUM(G6,I6,K6)&lt;5,"不足です","適量です")))</f>
        <v/>
      </c>
    </row>
    <row r="7" spans="2:20" ht="20.25" customHeight="1" thickTop="1" thickBot="1">
      <c r="B7" s="104"/>
      <c r="C7" s="105"/>
      <c r="D7" s="25"/>
      <c r="E7" s="15" t="s">
        <v>5</v>
      </c>
      <c r="F7" s="20"/>
      <c r="G7" s="40"/>
      <c r="H7" s="8"/>
      <c r="I7" s="47"/>
      <c r="J7" s="9"/>
      <c r="K7" s="54"/>
      <c r="L7" s="97">
        <f t="shared" si="0"/>
        <v>0</v>
      </c>
      <c r="M7" s="98"/>
      <c r="N7" s="98"/>
      <c r="O7" s="98"/>
      <c r="P7" s="98"/>
      <c r="Q7" s="72"/>
      <c r="R7" s="72"/>
      <c r="S7" s="71"/>
      <c r="T7" s="79" t="str">
        <f>IF(AND(G7="",I7="",K7=""),"",IF(SUM(G7,I7,K7)&gt;5,"とり過ぎです",IF(SUM(G7,I7,K7)&lt;3,"不足です","適量です")))</f>
        <v/>
      </c>
    </row>
    <row r="8" spans="2:20" ht="20.25" customHeight="1" thickTop="1" thickBot="1">
      <c r="B8" s="104"/>
      <c r="C8" s="105"/>
      <c r="D8" s="25"/>
      <c r="E8" s="16" t="s">
        <v>6</v>
      </c>
      <c r="F8" s="21"/>
      <c r="G8" s="41"/>
      <c r="H8" s="10"/>
      <c r="I8" s="48"/>
      <c r="J8" s="11"/>
      <c r="K8" s="55"/>
      <c r="L8" s="97">
        <f t="shared" si="0"/>
        <v>0</v>
      </c>
      <c r="M8" s="98"/>
      <c r="N8" s="72"/>
      <c r="O8" s="72"/>
      <c r="P8" s="72"/>
      <c r="Q8" s="72"/>
      <c r="R8" s="72"/>
      <c r="S8" s="71"/>
      <c r="T8" s="79" t="str">
        <f>IF(AND(G8="",I8="",K8=""),"",IF(SUM(G8,I8,K8)&gt;2,"とり過ぎです",IF(SUM(G8,I8,K8)&lt;2,"不足です","適量です")))</f>
        <v/>
      </c>
    </row>
    <row r="9" spans="2:20" ht="20.25" customHeight="1" thickTop="1" thickBot="1">
      <c r="B9" s="104"/>
      <c r="C9" s="105"/>
      <c r="D9" s="26"/>
      <c r="E9" s="27" t="s">
        <v>7</v>
      </c>
      <c r="F9" s="28"/>
      <c r="G9" s="42"/>
      <c r="H9" s="29"/>
      <c r="I9" s="49"/>
      <c r="J9" s="30"/>
      <c r="K9" s="56"/>
      <c r="L9" s="93">
        <f t="shared" si="0"/>
        <v>0</v>
      </c>
      <c r="M9" s="94"/>
      <c r="N9" s="73"/>
      <c r="O9" s="73"/>
      <c r="P9" s="73"/>
      <c r="Q9" s="73"/>
      <c r="R9" s="73"/>
      <c r="S9" s="74"/>
      <c r="T9" s="80" t="str">
        <f>IF(AND(G9="",I9="",K9=""),"",IF(SUM(G9,I9,K9)&gt;2,"とり過ぎです",IF(SUM(G9,I9,K9)&lt;2,"不足です","適量です")))</f>
        <v/>
      </c>
    </row>
    <row r="10" spans="2:20" ht="20.25" customHeight="1" thickTop="1" thickBot="1">
      <c r="B10" s="104">
        <v>40703</v>
      </c>
      <c r="C10" s="105" t="s">
        <v>10</v>
      </c>
      <c r="D10" s="31"/>
      <c r="E10" s="32" t="s">
        <v>0</v>
      </c>
      <c r="F10" s="33"/>
      <c r="G10" s="43"/>
      <c r="H10" s="34"/>
      <c r="I10" s="50"/>
      <c r="J10" s="35"/>
      <c r="K10" s="57"/>
      <c r="L10" s="95">
        <f t="shared" si="0"/>
        <v>0</v>
      </c>
      <c r="M10" s="96"/>
      <c r="N10" s="96"/>
      <c r="O10" s="96"/>
      <c r="P10" s="96"/>
      <c r="Q10" s="96"/>
      <c r="R10" s="96"/>
      <c r="S10" s="75"/>
      <c r="T10" s="82" t="str">
        <f>IF(AND(G10="",I10="",K10=""),"",IF(SUM(G10,I10,K10)&gt;7,"とり過ぎです",IF(SUM(G10,I10,K10)&lt;5,"不足です","適量です")))</f>
        <v/>
      </c>
    </row>
    <row r="11" spans="2:20" ht="20.25" customHeight="1" thickTop="1" thickBot="1">
      <c r="B11" s="104"/>
      <c r="C11" s="105"/>
      <c r="D11" s="25"/>
      <c r="E11" s="14" t="s">
        <v>4</v>
      </c>
      <c r="F11" s="19"/>
      <c r="G11" s="39"/>
      <c r="H11" s="6"/>
      <c r="I11" s="46"/>
      <c r="J11" s="7"/>
      <c r="K11" s="53"/>
      <c r="L11" s="97">
        <f t="shared" si="0"/>
        <v>0</v>
      </c>
      <c r="M11" s="98"/>
      <c r="N11" s="98"/>
      <c r="O11" s="98"/>
      <c r="P11" s="98"/>
      <c r="Q11" s="98"/>
      <c r="R11" s="72"/>
      <c r="S11" s="71"/>
      <c r="T11" s="79" t="str">
        <f>IF(AND(G11="",I11="",K11=""),"",IF(SUM(G11,I11,K11)&gt;6,"とり過ぎです",IF(SUM(G11,I11,K11)&lt;5,"不足です","適量です")))</f>
        <v/>
      </c>
    </row>
    <row r="12" spans="2:20" ht="20.25" customHeight="1" thickTop="1" thickBot="1">
      <c r="B12" s="104"/>
      <c r="C12" s="105"/>
      <c r="D12" s="25"/>
      <c r="E12" s="15" t="s">
        <v>5</v>
      </c>
      <c r="F12" s="20"/>
      <c r="G12" s="40"/>
      <c r="H12" s="8"/>
      <c r="I12" s="47"/>
      <c r="J12" s="9"/>
      <c r="K12" s="54"/>
      <c r="L12" s="97">
        <f t="shared" si="0"/>
        <v>0</v>
      </c>
      <c r="M12" s="98"/>
      <c r="N12" s="98"/>
      <c r="O12" s="98"/>
      <c r="P12" s="98"/>
      <c r="Q12" s="72"/>
      <c r="R12" s="72"/>
      <c r="S12" s="71"/>
      <c r="T12" s="79" t="str">
        <f>IF(AND(G12="",I12="",K12=""),"",IF(SUM(G12,I12,K12)&gt;5,"とり過ぎです",IF(SUM(G12,I12,K12)&lt;3,"不足です","適量です")))</f>
        <v/>
      </c>
    </row>
    <row r="13" spans="2:20" ht="20.25" customHeight="1" thickTop="1" thickBot="1">
      <c r="B13" s="104"/>
      <c r="C13" s="105"/>
      <c r="D13" s="25"/>
      <c r="E13" s="16" t="s">
        <v>6</v>
      </c>
      <c r="F13" s="21"/>
      <c r="G13" s="41"/>
      <c r="H13" s="10"/>
      <c r="I13" s="48"/>
      <c r="J13" s="11"/>
      <c r="K13" s="55"/>
      <c r="L13" s="97">
        <f t="shared" si="0"/>
        <v>0</v>
      </c>
      <c r="M13" s="98"/>
      <c r="N13" s="72"/>
      <c r="O13" s="72"/>
      <c r="P13" s="72"/>
      <c r="Q13" s="72"/>
      <c r="R13" s="72"/>
      <c r="S13" s="71"/>
      <c r="T13" s="79" t="str">
        <f>IF(AND(G13="",I13="",K13=""),"",IF(SUM(G13,I13,K13)&gt;2,"とり過ぎです",IF(SUM(G13,I13,K13)&lt;2,"不足です","適量です")))</f>
        <v/>
      </c>
    </row>
    <row r="14" spans="2:20" ht="20.25" customHeight="1" thickTop="1" thickBot="1">
      <c r="B14" s="104"/>
      <c r="C14" s="105"/>
      <c r="D14" s="26"/>
      <c r="E14" s="27" t="s">
        <v>7</v>
      </c>
      <c r="F14" s="28"/>
      <c r="G14" s="42"/>
      <c r="H14" s="29"/>
      <c r="I14" s="49"/>
      <c r="J14" s="30"/>
      <c r="K14" s="56"/>
      <c r="L14" s="93">
        <f t="shared" si="0"/>
        <v>0</v>
      </c>
      <c r="M14" s="94"/>
      <c r="N14" s="73"/>
      <c r="O14" s="73"/>
      <c r="P14" s="73"/>
      <c r="Q14" s="73"/>
      <c r="R14" s="73"/>
      <c r="S14" s="74"/>
      <c r="T14" s="83" t="str">
        <f>IF(AND(G14="",I14="",K14=""),"",IF(SUM(G14,I14,K14)&gt;2,"とり過ぎです",IF(SUM(G14,I14,K14)&lt;2,"不足です","適量です")))</f>
        <v/>
      </c>
    </row>
    <row r="15" spans="2:20" ht="20.25" customHeight="1" thickTop="1" thickBot="1">
      <c r="B15" s="104">
        <v>40704</v>
      </c>
      <c r="C15" s="105" t="s">
        <v>11</v>
      </c>
      <c r="D15" s="31"/>
      <c r="E15" s="32" t="s">
        <v>0</v>
      </c>
      <c r="F15" s="33"/>
      <c r="G15" s="43"/>
      <c r="H15" s="34"/>
      <c r="I15" s="50"/>
      <c r="J15" s="35"/>
      <c r="K15" s="57"/>
      <c r="L15" s="95">
        <f t="shared" si="0"/>
        <v>0</v>
      </c>
      <c r="M15" s="96"/>
      <c r="N15" s="96"/>
      <c r="O15" s="96"/>
      <c r="P15" s="96"/>
      <c r="Q15" s="96"/>
      <c r="R15" s="96"/>
      <c r="S15" s="75"/>
      <c r="T15" s="81" t="str">
        <f t="shared" ref="T15" si="1">IF(AND(G15="",I15="",K15=""),"",IF(SUM(G15,I15,K15)&gt;7,"とり過ぎです",IF(SUM(G15,I15,K15)&lt;5,"不足です","適量です")))</f>
        <v/>
      </c>
    </row>
    <row r="16" spans="2:20" ht="20.25" customHeight="1" thickTop="1" thickBot="1">
      <c r="B16" s="104"/>
      <c r="C16" s="105"/>
      <c r="D16" s="25"/>
      <c r="E16" s="14" t="s">
        <v>4</v>
      </c>
      <c r="F16" s="19"/>
      <c r="G16" s="39"/>
      <c r="H16" s="6"/>
      <c r="I16" s="46"/>
      <c r="J16" s="7"/>
      <c r="K16" s="53"/>
      <c r="L16" s="97">
        <f t="shared" si="0"/>
        <v>0</v>
      </c>
      <c r="M16" s="98"/>
      <c r="N16" s="98"/>
      <c r="O16" s="98"/>
      <c r="P16" s="98"/>
      <c r="Q16" s="98"/>
      <c r="R16" s="72"/>
      <c r="S16" s="71"/>
      <c r="T16" s="79" t="str">
        <f t="shared" ref="T16" si="2">IF(AND(G16="",I16="",K16=""),"",IF(SUM(G16,I16,K16)&gt;6,"とり過ぎです",IF(SUM(G16,I16,K16)&lt;5,"不足です","適量です")))</f>
        <v/>
      </c>
    </row>
    <row r="17" spans="2:33" ht="20.25" customHeight="1" thickTop="1" thickBot="1">
      <c r="B17" s="104"/>
      <c r="C17" s="105"/>
      <c r="D17" s="25"/>
      <c r="E17" s="15" t="s">
        <v>5</v>
      </c>
      <c r="F17" s="20"/>
      <c r="G17" s="40"/>
      <c r="H17" s="8"/>
      <c r="I17" s="47"/>
      <c r="J17" s="9"/>
      <c r="K17" s="54"/>
      <c r="L17" s="97">
        <f t="shared" si="0"/>
        <v>0</v>
      </c>
      <c r="M17" s="98"/>
      <c r="N17" s="98"/>
      <c r="O17" s="98"/>
      <c r="P17" s="98"/>
      <c r="Q17" s="72"/>
      <c r="R17" s="72"/>
      <c r="S17" s="71"/>
      <c r="T17" s="79" t="str">
        <f t="shared" ref="T17" si="3">IF(AND(G17="",I17="",K17=""),"",IF(SUM(G17,I17,K17)&gt;5,"とり過ぎです",IF(SUM(G17,I17,K17)&lt;3,"不足です","適量です")))</f>
        <v/>
      </c>
    </row>
    <row r="18" spans="2:33" ht="20.25" customHeight="1" thickTop="1" thickBot="1">
      <c r="B18" s="104"/>
      <c r="C18" s="105"/>
      <c r="D18" s="25"/>
      <c r="E18" s="16" t="s">
        <v>6</v>
      </c>
      <c r="F18" s="21"/>
      <c r="G18" s="41"/>
      <c r="H18" s="10"/>
      <c r="I18" s="48"/>
      <c r="J18" s="11"/>
      <c r="K18" s="55"/>
      <c r="L18" s="97">
        <f t="shared" si="0"/>
        <v>0</v>
      </c>
      <c r="M18" s="98"/>
      <c r="N18" s="72"/>
      <c r="O18" s="72"/>
      <c r="P18" s="72"/>
      <c r="Q18" s="72"/>
      <c r="R18" s="72"/>
      <c r="S18" s="71"/>
      <c r="T18" s="79" t="str">
        <f t="shared" ref="T18:T19" si="4">IF(AND(G18="",I18="",K18=""),"",IF(SUM(G18,I18,K18)&gt;2,"とり過ぎです",IF(SUM(G18,I18,K18)&lt;2,"不足です","適量です")))</f>
        <v/>
      </c>
    </row>
    <row r="19" spans="2:33" ht="20.25" customHeight="1" thickTop="1" thickBot="1">
      <c r="B19" s="104"/>
      <c r="C19" s="105"/>
      <c r="D19" s="26"/>
      <c r="E19" s="27" t="s">
        <v>7</v>
      </c>
      <c r="F19" s="28"/>
      <c r="G19" s="42"/>
      <c r="H19" s="29"/>
      <c r="I19" s="49"/>
      <c r="J19" s="30"/>
      <c r="K19" s="56"/>
      <c r="L19" s="93">
        <f t="shared" si="0"/>
        <v>0</v>
      </c>
      <c r="M19" s="94"/>
      <c r="N19" s="73"/>
      <c r="O19" s="73"/>
      <c r="P19" s="73"/>
      <c r="Q19" s="73"/>
      <c r="R19" s="73"/>
      <c r="S19" s="74"/>
      <c r="T19" s="80" t="str">
        <f t="shared" si="4"/>
        <v/>
      </c>
    </row>
    <row r="20" spans="2:33" ht="20.25" customHeight="1" thickTop="1" thickBot="1">
      <c r="B20" s="104">
        <v>40705</v>
      </c>
      <c r="C20" s="105" t="s">
        <v>12</v>
      </c>
      <c r="D20" s="31"/>
      <c r="E20" s="32" t="s">
        <v>0</v>
      </c>
      <c r="F20" s="33"/>
      <c r="G20" s="43"/>
      <c r="H20" s="34"/>
      <c r="I20" s="50"/>
      <c r="J20" s="35"/>
      <c r="K20" s="57"/>
      <c r="L20" s="95">
        <f t="shared" si="0"/>
        <v>0</v>
      </c>
      <c r="M20" s="96"/>
      <c r="N20" s="96"/>
      <c r="O20" s="96"/>
      <c r="P20" s="96"/>
      <c r="Q20" s="96"/>
      <c r="R20" s="96"/>
      <c r="S20" s="75"/>
      <c r="T20" s="82" t="str">
        <f t="shared" ref="T20" si="5">IF(AND(G20="",I20="",K20=""),"",IF(SUM(G20,I20,K20)&gt;7,"とり過ぎです",IF(SUM(G20,I20,K20)&lt;5,"不足です","適量です")))</f>
        <v/>
      </c>
    </row>
    <row r="21" spans="2:33" ht="20.25" customHeight="1" thickTop="1" thickBot="1">
      <c r="B21" s="104"/>
      <c r="C21" s="105"/>
      <c r="D21" s="25"/>
      <c r="E21" s="14" t="s">
        <v>4</v>
      </c>
      <c r="F21" s="19"/>
      <c r="G21" s="39"/>
      <c r="H21" s="6"/>
      <c r="I21" s="46"/>
      <c r="J21" s="7"/>
      <c r="K21" s="53"/>
      <c r="L21" s="97">
        <f t="shared" si="0"/>
        <v>0</v>
      </c>
      <c r="M21" s="98"/>
      <c r="N21" s="98"/>
      <c r="O21" s="98"/>
      <c r="P21" s="98"/>
      <c r="Q21" s="98"/>
      <c r="R21" s="72"/>
      <c r="S21" s="71"/>
      <c r="T21" s="79" t="str">
        <f t="shared" ref="T21" si="6">IF(AND(G21="",I21="",K21=""),"",IF(SUM(G21,I21,K21)&gt;6,"とり過ぎです",IF(SUM(G21,I21,K21)&lt;5,"不足です","適量です")))</f>
        <v/>
      </c>
    </row>
    <row r="22" spans="2:33" ht="20.25" customHeight="1" thickTop="1" thickBot="1">
      <c r="B22" s="104"/>
      <c r="C22" s="105"/>
      <c r="D22" s="25"/>
      <c r="E22" s="15" t="s">
        <v>5</v>
      </c>
      <c r="F22" s="20"/>
      <c r="G22" s="40"/>
      <c r="H22" s="8"/>
      <c r="I22" s="47"/>
      <c r="J22" s="9"/>
      <c r="K22" s="54"/>
      <c r="L22" s="97">
        <f t="shared" si="0"/>
        <v>0</v>
      </c>
      <c r="M22" s="98"/>
      <c r="N22" s="98"/>
      <c r="O22" s="98"/>
      <c r="P22" s="98"/>
      <c r="Q22" s="72"/>
      <c r="R22" s="72"/>
      <c r="S22" s="71"/>
      <c r="T22" s="79" t="str">
        <f t="shared" ref="T22" si="7">IF(AND(G22="",I22="",K22=""),"",IF(SUM(G22,I22,K22)&gt;5,"とり過ぎです",IF(SUM(G22,I22,K22)&lt;3,"不足です","適量です")))</f>
        <v/>
      </c>
    </row>
    <row r="23" spans="2:33" ht="20.25" customHeight="1" thickTop="1" thickBot="1">
      <c r="B23" s="104"/>
      <c r="C23" s="105"/>
      <c r="D23" s="25"/>
      <c r="E23" s="16" t="s">
        <v>6</v>
      </c>
      <c r="F23" s="21"/>
      <c r="G23" s="41"/>
      <c r="H23" s="10"/>
      <c r="I23" s="48"/>
      <c r="J23" s="11"/>
      <c r="K23" s="55"/>
      <c r="L23" s="97">
        <f t="shared" si="0"/>
        <v>0</v>
      </c>
      <c r="M23" s="98"/>
      <c r="N23" s="72"/>
      <c r="O23" s="72"/>
      <c r="P23" s="72"/>
      <c r="Q23" s="72"/>
      <c r="R23" s="72"/>
      <c r="S23" s="71"/>
      <c r="T23" s="79" t="str">
        <f t="shared" ref="T23:T24" si="8">IF(AND(G23="",I23="",K23=""),"",IF(SUM(G23,I23,K23)&gt;2,"とり過ぎです",IF(SUM(G23,I23,K23)&lt;2,"不足です","適量です")))</f>
        <v/>
      </c>
    </row>
    <row r="24" spans="2:33" ht="20.25" customHeight="1" thickTop="1" thickBot="1">
      <c r="B24" s="104"/>
      <c r="C24" s="105"/>
      <c r="D24" s="26"/>
      <c r="E24" s="27" t="s">
        <v>7</v>
      </c>
      <c r="F24" s="28"/>
      <c r="G24" s="42"/>
      <c r="H24" s="29"/>
      <c r="I24" s="49"/>
      <c r="J24" s="30"/>
      <c r="K24" s="56"/>
      <c r="L24" s="93">
        <f t="shared" si="0"/>
        <v>0</v>
      </c>
      <c r="M24" s="94"/>
      <c r="N24" s="73"/>
      <c r="O24" s="73"/>
      <c r="P24" s="73"/>
      <c r="Q24" s="73"/>
      <c r="R24" s="73"/>
      <c r="S24" s="74"/>
      <c r="T24" s="83" t="str">
        <f t="shared" si="8"/>
        <v/>
      </c>
    </row>
    <row r="25" spans="2:33" ht="20.25" customHeight="1" thickTop="1" thickBot="1">
      <c r="B25" s="104">
        <v>40706</v>
      </c>
      <c r="C25" s="105" t="s">
        <v>27</v>
      </c>
      <c r="E25" s="13" t="s">
        <v>0</v>
      </c>
      <c r="F25" s="18"/>
      <c r="G25" s="38"/>
      <c r="H25" s="4"/>
      <c r="I25" s="45"/>
      <c r="J25" s="5"/>
      <c r="K25" s="52"/>
      <c r="L25" s="95">
        <f t="shared" si="0"/>
        <v>0</v>
      </c>
      <c r="M25" s="96"/>
      <c r="N25" s="96"/>
      <c r="O25" s="96"/>
      <c r="P25" s="96"/>
      <c r="Q25" s="96"/>
      <c r="R25" s="96"/>
      <c r="S25" s="75"/>
      <c r="T25" s="81" t="str">
        <f t="shared" ref="T25" si="9">IF(AND(G25="",I25="",K25=""),"",IF(SUM(G25,I25,K25)&gt;7,"とり過ぎです",IF(SUM(G25,I25,K25)&lt;5,"不足です","適量です")))</f>
        <v/>
      </c>
    </row>
    <row r="26" spans="2:33" ht="20.25" customHeight="1" thickTop="1" thickBot="1">
      <c r="B26" s="104"/>
      <c r="C26" s="105"/>
      <c r="E26" s="14" t="s">
        <v>4</v>
      </c>
      <c r="F26" s="19"/>
      <c r="G26" s="39"/>
      <c r="H26" s="6"/>
      <c r="I26" s="46"/>
      <c r="J26" s="7"/>
      <c r="K26" s="53"/>
      <c r="L26" s="97">
        <f t="shared" si="0"/>
        <v>0</v>
      </c>
      <c r="M26" s="98"/>
      <c r="N26" s="98"/>
      <c r="O26" s="98"/>
      <c r="P26" s="98"/>
      <c r="Q26" s="98"/>
      <c r="R26" s="72"/>
      <c r="S26" s="71"/>
      <c r="T26" s="79" t="str">
        <f t="shared" ref="T26" si="10">IF(AND(G26="",I26="",K26=""),"",IF(SUM(G26,I26,K26)&gt;6,"とり過ぎです",IF(SUM(G26,I26,K26)&lt;5,"不足です","適量です")))</f>
        <v/>
      </c>
    </row>
    <row r="27" spans="2:33" ht="20.25" customHeight="1" thickTop="1" thickBot="1">
      <c r="B27" s="104"/>
      <c r="C27" s="105"/>
      <c r="E27" s="15" t="s">
        <v>5</v>
      </c>
      <c r="F27" s="20"/>
      <c r="G27" s="40"/>
      <c r="H27" s="8"/>
      <c r="I27" s="47"/>
      <c r="J27" s="9"/>
      <c r="K27" s="54"/>
      <c r="L27" s="97">
        <f t="shared" si="0"/>
        <v>0</v>
      </c>
      <c r="M27" s="98"/>
      <c r="N27" s="98"/>
      <c r="O27" s="98"/>
      <c r="P27" s="98"/>
      <c r="Q27" s="72"/>
      <c r="R27" s="72"/>
      <c r="S27" s="71"/>
      <c r="T27" s="79" t="str">
        <f t="shared" ref="T27" si="11">IF(AND(G27="",I27="",K27=""),"",IF(SUM(G27,I27,K27)&gt;5,"とり過ぎです",IF(SUM(G27,I27,K27)&lt;3,"不足です","適量です")))</f>
        <v/>
      </c>
    </row>
    <row r="28" spans="2:33" ht="20.25" customHeight="1" thickTop="1" thickBot="1">
      <c r="B28" s="104"/>
      <c r="C28" s="105"/>
      <c r="E28" s="16" t="s">
        <v>6</v>
      </c>
      <c r="F28" s="21"/>
      <c r="G28" s="41"/>
      <c r="H28" s="10"/>
      <c r="I28" s="48"/>
      <c r="J28" s="11"/>
      <c r="K28" s="55"/>
      <c r="L28" s="97">
        <f t="shared" si="0"/>
        <v>0</v>
      </c>
      <c r="M28" s="98"/>
      <c r="N28" s="72"/>
      <c r="O28" s="72"/>
      <c r="P28" s="72"/>
      <c r="Q28" s="72"/>
      <c r="R28" s="72"/>
      <c r="S28" s="71"/>
      <c r="T28" s="79" t="str">
        <f t="shared" ref="T28:T29" si="12">IF(AND(G28="",I28="",K28=""),"",IF(SUM(G28,I28,K28)&gt;2,"とり過ぎです",IF(SUM(G28,I28,K28)&lt;2,"不足です","適量です")))</f>
        <v/>
      </c>
    </row>
    <row r="29" spans="2:33" ht="20.25" customHeight="1" thickTop="1" thickBot="1">
      <c r="B29" s="104"/>
      <c r="C29" s="105"/>
      <c r="E29" s="36" t="s">
        <v>7</v>
      </c>
      <c r="F29" s="22"/>
      <c r="G29" s="44"/>
      <c r="H29" s="23"/>
      <c r="I29" s="51"/>
      <c r="J29" s="24"/>
      <c r="K29" s="58"/>
      <c r="L29" s="93">
        <f t="shared" si="0"/>
        <v>0</v>
      </c>
      <c r="M29" s="94"/>
      <c r="N29" s="73"/>
      <c r="O29" s="73"/>
      <c r="P29" s="73"/>
      <c r="Q29" s="73"/>
      <c r="R29" s="73"/>
      <c r="S29" s="74"/>
      <c r="T29" s="80" t="str">
        <f t="shared" si="12"/>
        <v/>
      </c>
      <c r="V29" s="84" t="s">
        <v>34</v>
      </c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6"/>
    </row>
    <row r="30" spans="2:33" ht="20.25" customHeight="1" thickTop="1" thickBot="1">
      <c r="B30" s="104">
        <v>40707</v>
      </c>
      <c r="C30" s="105" t="s">
        <v>8</v>
      </c>
      <c r="D30" s="31"/>
      <c r="E30" s="32" t="s">
        <v>0</v>
      </c>
      <c r="F30" s="33"/>
      <c r="G30" s="43"/>
      <c r="H30" s="34"/>
      <c r="I30" s="50"/>
      <c r="J30" s="35"/>
      <c r="K30" s="57"/>
      <c r="L30" s="95">
        <f t="shared" si="0"/>
        <v>0</v>
      </c>
      <c r="M30" s="96"/>
      <c r="N30" s="96"/>
      <c r="O30" s="96"/>
      <c r="P30" s="96"/>
      <c r="Q30" s="96"/>
      <c r="R30" s="96"/>
      <c r="S30" s="75"/>
      <c r="T30" s="82" t="str">
        <f t="shared" ref="T30" si="13">IF(AND(G30="",I30="",K30=""),"",IF(SUM(G30,I30,K30)&gt;7,"とり過ぎです",IF(SUM(G30,I30,K30)&lt;5,"不足です","適量です")))</f>
        <v/>
      </c>
      <c r="V30" s="108" t="s">
        <v>0</v>
      </c>
      <c r="W30" s="109"/>
      <c r="X30" s="110"/>
      <c r="Y30" s="122">
        <f>SUM(L5,L10,L15,L20,L25,L30,L35)</f>
        <v>0</v>
      </c>
      <c r="Z30" s="124">
        <f>Y30</f>
        <v>0</v>
      </c>
      <c r="AA30" s="125"/>
      <c r="AB30" s="125"/>
      <c r="AC30" s="125"/>
      <c r="AD30" s="125"/>
      <c r="AE30" s="125"/>
      <c r="AF30" s="125"/>
      <c r="AG30" s="126"/>
    </row>
    <row r="31" spans="2:33" ht="20.25" customHeight="1" thickTop="1" thickBot="1">
      <c r="B31" s="104"/>
      <c r="C31" s="105"/>
      <c r="D31" s="25"/>
      <c r="E31" s="14" t="s">
        <v>4</v>
      </c>
      <c r="F31" s="19"/>
      <c r="G31" s="39"/>
      <c r="H31" s="6"/>
      <c r="I31" s="46"/>
      <c r="J31" s="7"/>
      <c r="K31" s="53"/>
      <c r="L31" s="97">
        <f t="shared" si="0"/>
        <v>0</v>
      </c>
      <c r="M31" s="98"/>
      <c r="N31" s="98"/>
      <c r="O31" s="98"/>
      <c r="P31" s="98"/>
      <c r="Q31" s="98"/>
      <c r="R31" s="72"/>
      <c r="S31" s="71"/>
      <c r="T31" s="79" t="str">
        <f t="shared" ref="T31" si="14">IF(AND(G31="",I31="",K31=""),"",IF(SUM(G31,I31,K31)&gt;6,"とり過ぎです",IF(SUM(G31,I31,K31)&lt;5,"不足です","適量です")))</f>
        <v/>
      </c>
      <c r="V31" s="111"/>
      <c r="W31" s="112"/>
      <c r="X31" s="113"/>
      <c r="Y31" s="123"/>
      <c r="Z31" s="127"/>
      <c r="AA31" s="128"/>
      <c r="AB31" s="128"/>
      <c r="AC31" s="128"/>
      <c r="AD31" s="128"/>
      <c r="AE31" s="128"/>
      <c r="AF31" s="128"/>
      <c r="AG31" s="129"/>
    </row>
    <row r="32" spans="2:33" ht="20.25" customHeight="1" thickTop="1" thickBot="1">
      <c r="B32" s="104"/>
      <c r="C32" s="105"/>
      <c r="D32" s="25"/>
      <c r="E32" s="15" t="s">
        <v>5</v>
      </c>
      <c r="F32" s="20"/>
      <c r="G32" s="40"/>
      <c r="H32" s="8"/>
      <c r="I32" s="47"/>
      <c r="J32" s="9"/>
      <c r="K32" s="54"/>
      <c r="L32" s="97">
        <f t="shared" si="0"/>
        <v>0</v>
      </c>
      <c r="M32" s="98"/>
      <c r="N32" s="98"/>
      <c r="O32" s="98"/>
      <c r="P32" s="98"/>
      <c r="Q32" s="72"/>
      <c r="R32" s="72"/>
      <c r="S32" s="71"/>
      <c r="T32" s="79" t="str">
        <f t="shared" ref="T32" si="15">IF(AND(G32="",I32="",K32=""),"",IF(SUM(G32,I32,K32)&gt;5,"とり過ぎです",IF(SUM(G32,I32,K32)&lt;3,"不足です","適量です")))</f>
        <v/>
      </c>
      <c r="V32" s="114" t="s">
        <v>4</v>
      </c>
      <c r="W32" s="115"/>
      <c r="X32" s="116"/>
      <c r="Y32" s="120">
        <f>SUM(L6,L11,L16,L21,L26,L31,L36)</f>
        <v>0</v>
      </c>
      <c r="Z32" s="130">
        <f t="shared" ref="Z32" si="16">Y32</f>
        <v>0</v>
      </c>
      <c r="AA32" s="131"/>
      <c r="AB32" s="131"/>
      <c r="AC32" s="131"/>
      <c r="AD32" s="131"/>
      <c r="AE32" s="131"/>
      <c r="AF32" s="131"/>
      <c r="AG32" s="132"/>
    </row>
    <row r="33" spans="2:33" ht="20.25" customHeight="1" thickTop="1" thickBot="1">
      <c r="B33" s="104"/>
      <c r="C33" s="105"/>
      <c r="D33" s="25"/>
      <c r="E33" s="16" t="s">
        <v>6</v>
      </c>
      <c r="F33" s="21"/>
      <c r="G33" s="41"/>
      <c r="H33" s="10"/>
      <c r="I33" s="48"/>
      <c r="J33" s="11"/>
      <c r="K33" s="55"/>
      <c r="L33" s="97">
        <f t="shared" si="0"/>
        <v>0</v>
      </c>
      <c r="M33" s="98"/>
      <c r="N33" s="72"/>
      <c r="O33" s="72"/>
      <c r="P33" s="72"/>
      <c r="Q33" s="72"/>
      <c r="R33" s="72"/>
      <c r="S33" s="71"/>
      <c r="T33" s="79" t="str">
        <f t="shared" ref="T33:T34" si="17">IF(AND(G33="",I33="",K33=""),"",IF(SUM(G33,I33,K33)&gt;2,"とり過ぎです",IF(SUM(G33,I33,K33)&lt;2,"不足です","適量です")))</f>
        <v/>
      </c>
      <c r="V33" s="111"/>
      <c r="W33" s="112"/>
      <c r="X33" s="113"/>
      <c r="Y33" s="123"/>
      <c r="Z33" s="127"/>
      <c r="AA33" s="128"/>
      <c r="AB33" s="128"/>
      <c r="AC33" s="128"/>
      <c r="AD33" s="128"/>
      <c r="AE33" s="128"/>
      <c r="AF33" s="128"/>
      <c r="AG33" s="129"/>
    </row>
    <row r="34" spans="2:33" ht="20.25" customHeight="1" thickTop="1" thickBot="1">
      <c r="B34" s="104"/>
      <c r="C34" s="105"/>
      <c r="D34" s="26"/>
      <c r="E34" s="27" t="s">
        <v>7</v>
      </c>
      <c r="F34" s="28"/>
      <c r="G34" s="42"/>
      <c r="H34" s="29"/>
      <c r="I34" s="49"/>
      <c r="J34" s="30"/>
      <c r="K34" s="56"/>
      <c r="L34" s="93">
        <f t="shared" si="0"/>
        <v>0</v>
      </c>
      <c r="M34" s="94"/>
      <c r="N34" s="73"/>
      <c r="O34" s="73"/>
      <c r="P34" s="73"/>
      <c r="Q34" s="73"/>
      <c r="R34" s="73"/>
      <c r="S34" s="74"/>
      <c r="T34" s="83" t="str">
        <f t="shared" si="17"/>
        <v/>
      </c>
      <c r="V34" s="114" t="s">
        <v>5</v>
      </c>
      <c r="W34" s="115"/>
      <c r="X34" s="116"/>
      <c r="Y34" s="120">
        <f>SUM(L7,L12,L17,L22,L27,L32,L37)</f>
        <v>0</v>
      </c>
      <c r="Z34" s="130">
        <f t="shared" ref="Z34" si="18">Y34</f>
        <v>0</v>
      </c>
      <c r="AA34" s="131"/>
      <c r="AB34" s="131"/>
      <c r="AC34" s="131"/>
      <c r="AD34" s="131"/>
      <c r="AE34" s="131"/>
      <c r="AF34" s="131"/>
      <c r="AG34" s="132"/>
    </row>
    <row r="35" spans="2:33" ht="20.25" customHeight="1" thickTop="1" thickBot="1">
      <c r="B35" s="104">
        <v>40708</v>
      </c>
      <c r="C35" s="105" t="s">
        <v>9</v>
      </c>
      <c r="E35" s="13" t="s">
        <v>0</v>
      </c>
      <c r="F35" s="18"/>
      <c r="G35" s="38"/>
      <c r="H35" s="4"/>
      <c r="I35" s="45"/>
      <c r="J35" s="5"/>
      <c r="K35" s="52"/>
      <c r="L35" s="95">
        <f t="shared" si="0"/>
        <v>0</v>
      </c>
      <c r="M35" s="96"/>
      <c r="N35" s="96"/>
      <c r="O35" s="96"/>
      <c r="P35" s="96"/>
      <c r="Q35" s="96"/>
      <c r="R35" s="96"/>
      <c r="S35" s="75"/>
      <c r="T35" s="81" t="str">
        <f t="shared" ref="T35" si="19">IF(AND(G35="",I35="",K35=""),"",IF(SUM(G35,I35,K35)&gt;7,"とり過ぎです",IF(SUM(G35,I35,K35)&lt;5,"不足です","適量です")))</f>
        <v/>
      </c>
      <c r="V35" s="111"/>
      <c r="W35" s="112"/>
      <c r="X35" s="113"/>
      <c r="Y35" s="123"/>
      <c r="Z35" s="127"/>
      <c r="AA35" s="128"/>
      <c r="AB35" s="128"/>
      <c r="AC35" s="128"/>
      <c r="AD35" s="128"/>
      <c r="AE35" s="128"/>
      <c r="AF35" s="128"/>
      <c r="AG35" s="129"/>
    </row>
    <row r="36" spans="2:33" ht="20.25" customHeight="1" thickTop="1" thickBot="1">
      <c r="B36" s="104"/>
      <c r="C36" s="105"/>
      <c r="E36" s="14" t="s">
        <v>4</v>
      </c>
      <c r="F36" s="19"/>
      <c r="G36" s="39"/>
      <c r="H36" s="6"/>
      <c r="I36" s="46"/>
      <c r="J36" s="7"/>
      <c r="K36" s="53"/>
      <c r="L36" s="97">
        <f t="shared" si="0"/>
        <v>0</v>
      </c>
      <c r="M36" s="98"/>
      <c r="N36" s="98"/>
      <c r="O36" s="98"/>
      <c r="P36" s="98"/>
      <c r="Q36" s="98"/>
      <c r="R36" s="72"/>
      <c r="S36" s="71"/>
      <c r="T36" s="79" t="str">
        <f t="shared" ref="T36" si="20">IF(AND(G36="",I36="",K36=""),"",IF(SUM(G36,I36,K36)&gt;6,"とり過ぎです",IF(SUM(G36,I36,K36)&lt;5,"不足です","適量です")))</f>
        <v/>
      </c>
      <c r="V36" s="114" t="s">
        <v>6</v>
      </c>
      <c r="W36" s="115"/>
      <c r="X36" s="116"/>
      <c r="Y36" s="120">
        <f>SUM(L8,L13,L18,L23,L28,L33,L38)</f>
        <v>0</v>
      </c>
      <c r="Z36" s="130">
        <f t="shared" ref="Z36" si="21">Y36</f>
        <v>0</v>
      </c>
      <c r="AA36" s="131"/>
      <c r="AB36" s="131"/>
      <c r="AC36" s="131"/>
      <c r="AD36" s="131"/>
      <c r="AE36" s="131"/>
      <c r="AF36" s="131"/>
      <c r="AG36" s="132"/>
    </row>
    <row r="37" spans="2:33" ht="20.25" customHeight="1" thickTop="1" thickBot="1">
      <c r="B37" s="104"/>
      <c r="C37" s="105"/>
      <c r="E37" s="15" t="s">
        <v>5</v>
      </c>
      <c r="F37" s="20"/>
      <c r="G37" s="40"/>
      <c r="H37" s="8"/>
      <c r="I37" s="47"/>
      <c r="J37" s="9"/>
      <c r="K37" s="54"/>
      <c r="L37" s="97">
        <f t="shared" si="0"/>
        <v>0</v>
      </c>
      <c r="M37" s="98"/>
      <c r="N37" s="98"/>
      <c r="O37" s="98"/>
      <c r="P37" s="98"/>
      <c r="Q37" s="72"/>
      <c r="R37" s="72"/>
      <c r="S37" s="71"/>
      <c r="T37" s="79" t="str">
        <f t="shared" ref="T37" si="22">IF(AND(G37="",I37="",K37=""),"",IF(SUM(G37,I37,K37)&gt;5,"とり過ぎです",IF(SUM(G37,I37,K37)&lt;3,"不足です","適量です")))</f>
        <v/>
      </c>
      <c r="V37" s="111"/>
      <c r="W37" s="112"/>
      <c r="X37" s="113"/>
      <c r="Y37" s="123"/>
      <c r="Z37" s="127"/>
      <c r="AA37" s="128"/>
      <c r="AB37" s="128"/>
      <c r="AC37" s="128"/>
      <c r="AD37" s="128"/>
      <c r="AE37" s="128"/>
      <c r="AF37" s="128"/>
      <c r="AG37" s="129"/>
    </row>
    <row r="38" spans="2:33" ht="20.25" customHeight="1" thickTop="1" thickBot="1">
      <c r="B38" s="104"/>
      <c r="C38" s="105"/>
      <c r="E38" s="16" t="s">
        <v>6</v>
      </c>
      <c r="F38" s="21"/>
      <c r="G38" s="41"/>
      <c r="H38" s="10"/>
      <c r="I38" s="48"/>
      <c r="J38" s="11"/>
      <c r="K38" s="55"/>
      <c r="L38" s="97">
        <f t="shared" si="0"/>
        <v>0</v>
      </c>
      <c r="M38" s="98"/>
      <c r="N38" s="72"/>
      <c r="O38" s="72"/>
      <c r="P38" s="72"/>
      <c r="Q38" s="72"/>
      <c r="R38" s="72"/>
      <c r="S38" s="71"/>
      <c r="T38" s="79" t="str">
        <f t="shared" ref="T38:T39" si="23">IF(AND(G38="",I38="",K38=""),"",IF(SUM(G38,I38,K38)&gt;2,"とり過ぎです",IF(SUM(G38,I38,K38)&lt;2,"不足です","適量です")))</f>
        <v/>
      </c>
      <c r="V38" s="114" t="s">
        <v>7</v>
      </c>
      <c r="W38" s="115"/>
      <c r="X38" s="116"/>
      <c r="Y38" s="120">
        <f>SUM(L9,L14,L19,L24,L29,L34,L39)</f>
        <v>0</v>
      </c>
      <c r="Z38" s="130">
        <f t="shared" ref="Z38" si="24">Y38</f>
        <v>0</v>
      </c>
      <c r="AA38" s="131"/>
      <c r="AB38" s="131"/>
      <c r="AC38" s="131"/>
      <c r="AD38" s="131"/>
      <c r="AE38" s="131"/>
      <c r="AF38" s="131"/>
      <c r="AG38" s="132"/>
    </row>
    <row r="39" spans="2:33" ht="20.25" customHeight="1" thickTop="1" thickBot="1">
      <c r="B39" s="104"/>
      <c r="C39" s="105"/>
      <c r="E39" s="17" t="s">
        <v>7</v>
      </c>
      <c r="F39" s="22"/>
      <c r="G39" s="44"/>
      <c r="H39" s="23"/>
      <c r="I39" s="51"/>
      <c r="J39" s="24"/>
      <c r="K39" s="58"/>
      <c r="L39" s="106">
        <f t="shared" si="0"/>
        <v>0</v>
      </c>
      <c r="M39" s="107"/>
      <c r="N39" s="76"/>
      <c r="O39" s="76"/>
      <c r="P39" s="76"/>
      <c r="Q39" s="76"/>
      <c r="R39" s="76"/>
      <c r="S39" s="77"/>
      <c r="T39" s="79" t="str">
        <f t="shared" si="23"/>
        <v/>
      </c>
      <c r="V39" s="117"/>
      <c r="W39" s="118"/>
      <c r="X39" s="119"/>
      <c r="Y39" s="121"/>
      <c r="Z39" s="133"/>
      <c r="AA39" s="134"/>
      <c r="AB39" s="134"/>
      <c r="AC39" s="134"/>
      <c r="AD39" s="134"/>
      <c r="AE39" s="134"/>
      <c r="AF39" s="134"/>
      <c r="AG39" s="135"/>
    </row>
    <row r="40" spans="2:33" ht="26.2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7.25" customHeight="1"/>
  </sheetData>
  <mergeCells count="66">
    <mergeCell ref="L34:M34"/>
    <mergeCell ref="V34:X35"/>
    <mergeCell ref="Y34:Y35"/>
    <mergeCell ref="Z34:AG35"/>
    <mergeCell ref="B35:B39"/>
    <mergeCell ref="C35:C39"/>
    <mergeCell ref="L35:R35"/>
    <mergeCell ref="L36:Q36"/>
    <mergeCell ref="V36:X37"/>
    <mergeCell ref="Z36:AG37"/>
    <mergeCell ref="L37:P37"/>
    <mergeCell ref="L38:M38"/>
    <mergeCell ref="V38:X39"/>
    <mergeCell ref="Y38:Y39"/>
    <mergeCell ref="Z38:AG39"/>
    <mergeCell ref="L39:M39"/>
    <mergeCell ref="Y36:Y37"/>
    <mergeCell ref="B30:B34"/>
    <mergeCell ref="C30:C34"/>
    <mergeCell ref="Z30:AG31"/>
    <mergeCell ref="L31:Q31"/>
    <mergeCell ref="L32:P32"/>
    <mergeCell ref="V32:X33"/>
    <mergeCell ref="Y32:Y33"/>
    <mergeCell ref="Z32:AG33"/>
    <mergeCell ref="L30:R30"/>
    <mergeCell ref="V30:X31"/>
    <mergeCell ref="Y30:Y31"/>
    <mergeCell ref="L33:M33"/>
    <mergeCell ref="B25:B29"/>
    <mergeCell ref="C25:C29"/>
    <mergeCell ref="L25:R25"/>
    <mergeCell ref="L26:Q26"/>
    <mergeCell ref="L27:P27"/>
    <mergeCell ref="L28:M28"/>
    <mergeCell ref="L29:M29"/>
    <mergeCell ref="B20:B24"/>
    <mergeCell ref="C20:C24"/>
    <mergeCell ref="L20:R20"/>
    <mergeCell ref="L21:Q21"/>
    <mergeCell ref="L22:P22"/>
    <mergeCell ref="L23:M23"/>
    <mergeCell ref="L24:M24"/>
    <mergeCell ref="B15:B19"/>
    <mergeCell ref="C15:C19"/>
    <mergeCell ref="L15:R15"/>
    <mergeCell ref="L16:Q16"/>
    <mergeCell ref="L17:P17"/>
    <mergeCell ref="L18:M18"/>
    <mergeCell ref="L19:M19"/>
    <mergeCell ref="B10:B14"/>
    <mergeCell ref="C10:C14"/>
    <mergeCell ref="L10:R10"/>
    <mergeCell ref="L11:Q11"/>
    <mergeCell ref="L12:P12"/>
    <mergeCell ref="L13:M13"/>
    <mergeCell ref="L14:M14"/>
    <mergeCell ref="B3:E3"/>
    <mergeCell ref="L3:S3"/>
    <mergeCell ref="B5:B9"/>
    <mergeCell ref="C5:C9"/>
    <mergeCell ref="L5:R5"/>
    <mergeCell ref="L6:Q6"/>
    <mergeCell ref="L7:P7"/>
    <mergeCell ref="L8:M8"/>
    <mergeCell ref="L9:M9"/>
  </mergeCells>
  <phoneticPr fontId="1"/>
  <conditionalFormatting sqref="L5 L10 L15 L20 L25 L30 L35">
    <cfRule type="cellIs" dxfId="97" priority="24" operator="lessThanOrEqual">
      <formula>4.5</formula>
    </cfRule>
    <cfRule type="cellIs" dxfId="96" priority="33" operator="greaterThanOrEqual">
      <formula>7.5</formula>
    </cfRule>
    <cfRule type="dataBar" priority="34">
      <dataBar>
        <cfvo type="num" val="0"/>
        <cfvo type="num" val="7"/>
        <color rgb="FFFFC000"/>
      </dataBar>
      <extLst>
        <ext xmlns:x14="http://schemas.microsoft.com/office/spreadsheetml/2009/9/main" uri="{B025F937-C7B1-47D3-B67F-A62EFF666E3E}">
          <x14:id>{E9AA1FC0-DE36-4E12-A5CD-1244901FE3DB}</x14:id>
        </ext>
      </extLst>
    </cfRule>
  </conditionalFormatting>
  <conditionalFormatting sqref="L6 L11 L16 L21 L26 L31 L36">
    <cfRule type="cellIs" dxfId="95" priority="23" operator="lessThanOrEqual">
      <formula>4.5</formula>
    </cfRule>
    <cfRule type="cellIs" dxfId="94" priority="31" operator="greaterThanOrEqual">
      <formula>6.5</formula>
    </cfRule>
    <cfRule type="dataBar" priority="32">
      <dataBar>
        <cfvo type="num" val="0"/>
        <cfvo type="num" val="6"/>
        <color rgb="FF00D09A"/>
      </dataBar>
      <extLst>
        <ext xmlns:x14="http://schemas.microsoft.com/office/spreadsheetml/2009/9/main" uri="{B025F937-C7B1-47D3-B67F-A62EFF666E3E}">
          <x14:id>{88C5A8D2-D70C-4AC1-BB34-0DD1B17FC9A1}</x14:id>
        </ext>
      </extLst>
    </cfRule>
  </conditionalFormatting>
  <conditionalFormatting sqref="L12 L7 L17 L22 L27 L32 L37">
    <cfRule type="cellIs" dxfId="93" priority="22" operator="lessThanOrEqual">
      <formula>2.5</formula>
    </cfRule>
    <cfRule type="cellIs" dxfId="92" priority="29" operator="greaterThanOrEqual">
      <formula>5.5</formula>
    </cfRule>
    <cfRule type="dataBar" priority="30">
      <dataBar>
        <cfvo type="num" val="0"/>
        <cfvo type="num" val="5"/>
        <color rgb="FFFF9393"/>
      </dataBar>
      <extLst>
        <ext xmlns:x14="http://schemas.microsoft.com/office/spreadsheetml/2009/9/main" uri="{B025F937-C7B1-47D3-B67F-A62EFF666E3E}">
          <x14:id>{1D2DFE7A-7F61-4D75-80EF-E21899388AD8}</x14:id>
        </ext>
      </extLst>
    </cfRule>
  </conditionalFormatting>
  <conditionalFormatting sqref="L13 L8 L18 L23 L28 L33 L38">
    <cfRule type="cellIs" dxfId="91" priority="21" operator="lessThanOrEqual">
      <formula>1.5</formula>
    </cfRule>
    <cfRule type="cellIs" dxfId="90" priority="27" operator="greaterThanOrEqual">
      <formula>2.5</formula>
    </cfRule>
    <cfRule type="dataBar" priority="28">
      <dataBar>
        <cfvo type="num" val="0"/>
        <cfvo type="num" val="2"/>
        <color rgb="FFC48FFF"/>
      </dataBar>
      <extLst>
        <ext xmlns:x14="http://schemas.microsoft.com/office/spreadsheetml/2009/9/main" uri="{B025F937-C7B1-47D3-B67F-A62EFF666E3E}">
          <x14:id>{7D253149-6069-4415-891D-0146264D7470}</x14:id>
        </ext>
      </extLst>
    </cfRule>
  </conditionalFormatting>
  <conditionalFormatting sqref="L14 L9 L19 L24 L29 L34 L39">
    <cfRule type="cellIs" dxfId="89" priority="20" operator="lessThanOrEqual">
      <formula>1.5</formula>
    </cfRule>
    <cfRule type="cellIs" dxfId="88" priority="25" operator="greaterThanOrEqual">
      <formula>2.5</formula>
    </cfRule>
    <cfRule type="dataBar" priority="26">
      <dataBar>
        <cfvo type="num" val="0"/>
        <cfvo type="num" val="2"/>
        <color rgb="FF33CCFF"/>
      </dataBar>
      <extLst>
        <ext xmlns:x14="http://schemas.microsoft.com/office/spreadsheetml/2009/9/main" uri="{B025F937-C7B1-47D3-B67F-A62EFF666E3E}">
          <x14:id>{3C734B3E-F9C1-49D6-A14D-F388C08B9E9D}</x14:id>
        </ext>
      </extLst>
    </cfRule>
  </conditionalFormatting>
  <conditionalFormatting sqref="C5:C39">
    <cfRule type="containsText" dxfId="87" priority="18" operator="containsText" text="土">
      <formula>NOT(ISERROR(SEARCH("土",C5)))</formula>
    </cfRule>
    <cfRule type="containsText" dxfId="86" priority="19" operator="containsText" text="日">
      <formula>NOT(ISERROR(SEARCH("日",C5)))</formula>
    </cfRule>
  </conditionalFormatting>
  <conditionalFormatting sqref="Z30">
    <cfRule type="dataBar" priority="17">
      <dataBar showValue="0">
        <cfvo type="num" val="0"/>
        <cfvo type="num" val="49"/>
        <color rgb="FFFFC000"/>
      </dataBar>
      <extLst>
        <ext xmlns:x14="http://schemas.microsoft.com/office/spreadsheetml/2009/9/main" uri="{B025F937-C7B1-47D3-B67F-A62EFF666E3E}">
          <x14:id>{331FD2E8-3951-4E95-8D18-3AA44E3ACB03}</x14:id>
        </ext>
      </extLst>
    </cfRule>
  </conditionalFormatting>
  <conditionalFormatting sqref="Z32">
    <cfRule type="dataBar" priority="16">
      <dataBar showValue="0">
        <cfvo type="num" val="0"/>
        <cfvo type="num" val="49"/>
        <color rgb="FF00D09A"/>
      </dataBar>
      <extLst>
        <ext xmlns:x14="http://schemas.microsoft.com/office/spreadsheetml/2009/9/main" uri="{B025F937-C7B1-47D3-B67F-A62EFF666E3E}">
          <x14:id>{9F36E175-4B73-40D9-86C1-0D46B846330C}</x14:id>
        </ext>
      </extLst>
    </cfRule>
  </conditionalFormatting>
  <conditionalFormatting sqref="Z34">
    <cfRule type="dataBar" priority="15">
      <dataBar showValue="0">
        <cfvo type="num" val="0"/>
        <cfvo type="num" val="49"/>
        <color rgb="FFFF9393"/>
      </dataBar>
      <extLst>
        <ext xmlns:x14="http://schemas.microsoft.com/office/spreadsheetml/2009/9/main" uri="{B025F937-C7B1-47D3-B67F-A62EFF666E3E}">
          <x14:id>{4A86BCA4-66BC-4758-AA89-F907A6A347EC}</x14:id>
        </ext>
      </extLst>
    </cfRule>
  </conditionalFormatting>
  <conditionalFormatting sqref="Z36">
    <cfRule type="dataBar" priority="14">
      <dataBar showValue="0">
        <cfvo type="num" val="0"/>
        <cfvo type="num" val="49"/>
        <color rgb="FFC48FFF"/>
      </dataBar>
      <extLst>
        <ext xmlns:x14="http://schemas.microsoft.com/office/spreadsheetml/2009/9/main" uri="{B025F937-C7B1-47D3-B67F-A62EFF666E3E}">
          <x14:id>{9125DC95-47EF-4224-A2BB-4CD3439B27A0}</x14:id>
        </ext>
      </extLst>
    </cfRule>
  </conditionalFormatting>
  <conditionalFormatting sqref="Z38">
    <cfRule type="dataBar" priority="13">
      <dataBar showValue="0">
        <cfvo type="num" val="0"/>
        <cfvo type="num" val="49"/>
        <color rgb="FF33CCFF"/>
      </dataBar>
      <extLst>
        <ext xmlns:x14="http://schemas.microsoft.com/office/spreadsheetml/2009/9/main" uri="{B025F937-C7B1-47D3-B67F-A62EFF666E3E}">
          <x14:id>{430BACA9-C3EC-450F-A37A-2BA354E07F1A}</x14:id>
        </ext>
      </extLst>
    </cfRule>
  </conditionalFormatting>
  <conditionalFormatting sqref="Y30">
    <cfRule type="cellIs" dxfId="85" priority="11" operator="lessThan">
      <formula>35</formula>
    </cfRule>
    <cfRule type="cellIs" dxfId="84" priority="12" operator="greaterThan">
      <formula>49</formula>
    </cfRule>
  </conditionalFormatting>
  <conditionalFormatting sqref="Y32">
    <cfRule type="cellIs" dxfId="83" priority="9" operator="lessThan">
      <formula>35</formula>
    </cfRule>
    <cfRule type="cellIs" dxfId="82" priority="10" operator="greaterThan">
      <formula>42</formula>
    </cfRule>
  </conditionalFormatting>
  <conditionalFormatting sqref="Y34">
    <cfRule type="cellIs" dxfId="81" priority="7" operator="lessThan">
      <formula>21</formula>
    </cfRule>
    <cfRule type="cellIs" dxfId="80" priority="8" operator="greaterThan">
      <formula>35</formula>
    </cfRule>
  </conditionalFormatting>
  <conditionalFormatting sqref="Y36">
    <cfRule type="cellIs" dxfId="79" priority="5" operator="lessThan">
      <formula>14</formula>
    </cfRule>
    <cfRule type="cellIs" dxfId="78" priority="6" operator="greaterThan">
      <formula>14</formula>
    </cfRule>
  </conditionalFormatting>
  <conditionalFormatting sqref="Y38">
    <cfRule type="cellIs" dxfId="77" priority="3" operator="lessThan">
      <formula>14</formula>
    </cfRule>
    <cfRule type="cellIs" dxfId="76" priority="4" operator="greaterThan">
      <formula>14</formula>
    </cfRule>
  </conditionalFormatting>
  <conditionalFormatting sqref="T5:T39">
    <cfRule type="containsText" dxfId="75" priority="1" operator="containsText" text="不足です">
      <formula>NOT(ISERROR(SEARCH("不足です",T5)))</formula>
    </cfRule>
    <cfRule type="containsText" dxfId="74" priority="2" operator="containsText" text="とり過ぎです">
      <formula>NOT(ISERROR(SEARCH("とり過ぎです",T5)))</formula>
    </cfRule>
  </conditionalFormatting>
  <dataValidations count="1">
    <dataValidation type="list" allowBlank="1" showInputMessage="1" showErrorMessage="1" sqref="G5:G39 I5:I39 K5:K39">
      <formula1>"0,0.5,1.0,1.5,2.0,2.5,3.0,3.5,4.0,4.5,5.0,5.5,6.0,6.5,7.0,7.5,8.0,8.5,9.0,9.5,10.0"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61" orientation="portrait" r:id="rId1"/>
  <rowBreaks count="1" manualBreakCount="1">
    <brk id="40" max="33" man="1"/>
  </rowBreaks>
  <colBreaks count="1" manualBreakCount="1">
    <brk id="20" max="39" man="1"/>
  </col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9AA1FC0-DE36-4E12-A5CD-1244901FE3DB}">
            <x14:dataBar minLength="0" maxLength="100" gradient="0">
              <x14:cfvo type="num">
                <xm:f>0</xm:f>
              </x14:cfvo>
              <x14:cfvo type="num">
                <xm:f>7</xm:f>
              </x14:cfvo>
              <x14:negativeFillColor rgb="FFFF0000"/>
              <x14:axisColor rgb="FF000000"/>
            </x14:dataBar>
          </x14:cfRule>
          <xm:sqref>L5 L10 L15 L20 L25 L30 L35</xm:sqref>
        </x14:conditionalFormatting>
        <x14:conditionalFormatting xmlns:xm="http://schemas.microsoft.com/office/excel/2006/main">
          <x14:cfRule type="dataBar" id="{88C5A8D2-D70C-4AC1-BB34-0DD1B17FC9A1}">
            <x14:dataBar minLength="0" maxLength="100" gradient="0">
              <x14:cfvo type="num">
                <xm:f>0</xm:f>
              </x14:cfvo>
              <x14:cfvo type="num">
                <xm:f>6</xm:f>
              </x14:cfvo>
              <x14:negativeFillColor rgb="FFFF0000"/>
              <x14:axisColor rgb="FF000000"/>
            </x14:dataBar>
          </x14:cfRule>
          <xm:sqref>L6 L11 L16 L21 L26 L31 L36</xm:sqref>
        </x14:conditionalFormatting>
        <x14:conditionalFormatting xmlns:xm="http://schemas.microsoft.com/office/excel/2006/main">
          <x14:cfRule type="dataBar" id="{1D2DFE7A-7F61-4D75-80EF-E21899388AD8}">
            <x14:dataBar minLength="0" maxLength="100" gradient="0">
              <x14:cfvo type="num">
                <xm:f>0</xm:f>
              </x14:cfvo>
              <x14:cfvo type="num">
                <xm:f>5</xm:f>
              </x14:cfvo>
              <x14:negativeFillColor rgb="FFFF0000"/>
              <x14:axisColor rgb="FF000000"/>
            </x14:dataBar>
          </x14:cfRule>
          <xm:sqref>L12 L7 L17 L22 L27 L32 L37</xm:sqref>
        </x14:conditionalFormatting>
        <x14:conditionalFormatting xmlns:xm="http://schemas.microsoft.com/office/excel/2006/main">
          <x14:cfRule type="dataBar" id="{7D253149-6069-4415-891D-0146264D7470}">
            <x14:dataBar minLength="0" maxLength="100" gradient="0">
              <x14:cfvo type="num">
                <xm:f>0</xm:f>
              </x14:cfvo>
              <x14:cfvo type="num">
                <xm:f>2</xm:f>
              </x14:cfvo>
              <x14:negativeFillColor rgb="FFFF0000"/>
              <x14:axisColor rgb="FF000000"/>
            </x14:dataBar>
          </x14:cfRule>
          <xm:sqref>L13 L8 L18 L23 L28 L33 L38</xm:sqref>
        </x14:conditionalFormatting>
        <x14:conditionalFormatting xmlns:xm="http://schemas.microsoft.com/office/excel/2006/main">
          <x14:cfRule type="dataBar" id="{3C734B3E-F9C1-49D6-A14D-F388C08B9E9D}">
            <x14:dataBar minLength="0" maxLength="100" gradient="0">
              <x14:cfvo type="num">
                <xm:f>0</xm:f>
              </x14:cfvo>
              <x14:cfvo type="num">
                <xm:f>2</xm:f>
              </x14:cfvo>
              <x14:negativeFillColor rgb="FFFF0000"/>
              <x14:axisColor rgb="FF000000"/>
            </x14:dataBar>
          </x14:cfRule>
          <xm:sqref>L14 L9 L19 L24 L29 L34 L39</xm:sqref>
        </x14:conditionalFormatting>
        <x14:conditionalFormatting xmlns:xm="http://schemas.microsoft.com/office/excel/2006/main">
          <x14:cfRule type="dataBar" id="{331FD2E8-3951-4E95-8D18-3AA44E3ACB03}">
            <x14:dataBar minLength="0" maxLength="100">
              <x14:cfvo type="num">
                <xm:f>0</xm:f>
              </x14:cfvo>
              <x14:cfvo type="num">
                <xm:f>49</xm:f>
              </x14:cfvo>
              <x14:negativeFillColor rgb="FFFF0000"/>
              <x14:axisColor rgb="FF000000"/>
            </x14:dataBar>
          </x14:cfRule>
          <xm:sqref>Z30</xm:sqref>
        </x14:conditionalFormatting>
        <x14:conditionalFormatting xmlns:xm="http://schemas.microsoft.com/office/excel/2006/main">
          <x14:cfRule type="dataBar" id="{9F36E175-4B73-40D9-86C1-0D46B846330C}">
            <x14:dataBar minLength="0" maxLength="100">
              <x14:cfvo type="num">
                <xm:f>0</xm:f>
              </x14:cfvo>
              <x14:cfvo type="num">
                <xm:f>49</xm:f>
              </x14:cfvo>
              <x14:negativeFillColor rgb="FFFF0000"/>
              <x14:axisColor rgb="FF000000"/>
            </x14:dataBar>
          </x14:cfRule>
          <xm:sqref>Z32</xm:sqref>
        </x14:conditionalFormatting>
        <x14:conditionalFormatting xmlns:xm="http://schemas.microsoft.com/office/excel/2006/main">
          <x14:cfRule type="dataBar" id="{4A86BCA4-66BC-4758-AA89-F907A6A347EC}">
            <x14:dataBar minLength="0" maxLength="100">
              <x14:cfvo type="num">
                <xm:f>0</xm:f>
              </x14:cfvo>
              <x14:cfvo type="num">
                <xm:f>49</xm:f>
              </x14:cfvo>
              <x14:negativeFillColor rgb="FFFF0000"/>
              <x14:axisColor rgb="FF000000"/>
            </x14:dataBar>
          </x14:cfRule>
          <xm:sqref>Z34</xm:sqref>
        </x14:conditionalFormatting>
        <x14:conditionalFormatting xmlns:xm="http://schemas.microsoft.com/office/excel/2006/main">
          <x14:cfRule type="dataBar" id="{9125DC95-47EF-4224-A2BB-4CD3439B27A0}">
            <x14:dataBar minLength="0" maxLength="100">
              <x14:cfvo type="num">
                <xm:f>0</xm:f>
              </x14:cfvo>
              <x14:cfvo type="num">
                <xm:f>49</xm:f>
              </x14:cfvo>
              <x14:negativeFillColor rgb="FFFF0000"/>
              <x14:axisColor rgb="FF000000"/>
            </x14:dataBar>
          </x14:cfRule>
          <xm:sqref>Z36</xm:sqref>
        </x14:conditionalFormatting>
        <x14:conditionalFormatting xmlns:xm="http://schemas.microsoft.com/office/excel/2006/main">
          <x14:cfRule type="dataBar" id="{430BACA9-C3EC-450F-A37A-2BA354E07F1A}">
            <x14:dataBar minLength="0" maxLength="100">
              <x14:cfvo type="num">
                <xm:f>0</xm:f>
              </x14:cfvo>
              <x14:cfvo type="num">
                <xm:f>49</xm:f>
              </x14:cfvo>
              <x14:negativeFillColor rgb="FFFF0000"/>
              <x14:axisColor rgb="FF000000"/>
            </x14:dataBar>
          </x14:cfRule>
          <xm:sqref>Z38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G58"/>
  <sheetViews>
    <sheetView zoomScale="75" zoomScaleNormal="75" zoomScaleSheetLayoutView="28" workbookViewId="0">
      <selection activeCell="B2" sqref="B2"/>
    </sheetView>
  </sheetViews>
  <sheetFormatPr defaultRowHeight="16.5"/>
  <cols>
    <col min="1" max="1" width="1.25" customWidth="1"/>
    <col min="2" max="2" width="6" style="2" customWidth="1"/>
    <col min="3" max="3" width="2.875" style="2" customWidth="1"/>
    <col min="4" max="4" width="0.375" style="2" customWidth="1"/>
    <col min="5" max="5" width="11.875" style="1" customWidth="1"/>
    <col min="6" max="6" width="18.5" customWidth="1"/>
    <col min="7" max="7" width="7.25" customWidth="1"/>
    <col min="8" max="8" width="18.5" customWidth="1"/>
    <col min="9" max="9" width="7.25" customWidth="1"/>
    <col min="10" max="10" width="18.5" customWidth="1"/>
    <col min="11" max="11" width="7.25" customWidth="1"/>
    <col min="12" max="18" width="3" customWidth="1"/>
    <col min="19" max="19" width="0.875" customWidth="1"/>
    <col min="20" max="20" width="14.875" customWidth="1"/>
    <col min="21" max="21" width="2.75" customWidth="1"/>
    <col min="25" max="25" width="26.5" customWidth="1"/>
    <col min="34" max="34" width="2.375" customWidth="1"/>
  </cols>
  <sheetData>
    <row r="1" spans="2:20" ht="6.75" customHeight="1"/>
    <row r="2" spans="2:20" ht="37.5" customHeight="1" thickBot="1">
      <c r="B2" s="3"/>
    </row>
    <row r="3" spans="2:20" ht="18" thickTop="1" thickBot="1">
      <c r="B3" s="102"/>
      <c r="C3" s="102"/>
      <c r="D3" s="102"/>
      <c r="E3" s="103"/>
      <c r="F3" s="59" t="s">
        <v>1</v>
      </c>
      <c r="G3" s="12" t="s">
        <v>25</v>
      </c>
      <c r="H3" s="12" t="s">
        <v>2</v>
      </c>
      <c r="I3" s="12" t="s">
        <v>24</v>
      </c>
      <c r="J3" s="12" t="s">
        <v>3</v>
      </c>
      <c r="K3" s="12" t="s">
        <v>25</v>
      </c>
      <c r="L3" s="99"/>
      <c r="M3" s="100"/>
      <c r="N3" s="100"/>
      <c r="O3" s="100"/>
      <c r="P3" s="100"/>
      <c r="Q3" s="100"/>
      <c r="R3" s="100"/>
      <c r="S3" s="101"/>
      <c r="T3" s="78"/>
    </row>
    <row r="4" spans="2:20" ht="1.5" customHeight="1" thickTop="1" thickBot="1"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2:20" ht="20.25" customHeight="1" thickTop="1" thickBot="1">
      <c r="B5" s="104">
        <v>40709</v>
      </c>
      <c r="C5" s="105" t="s">
        <v>26</v>
      </c>
      <c r="D5" s="25"/>
      <c r="E5" s="13" t="s">
        <v>0</v>
      </c>
      <c r="F5" s="18"/>
      <c r="G5" s="38"/>
      <c r="H5" s="4"/>
      <c r="I5" s="45"/>
      <c r="J5" s="5"/>
      <c r="K5" s="52"/>
      <c r="L5" s="97">
        <f>G5+I5+K5</f>
        <v>0</v>
      </c>
      <c r="M5" s="98"/>
      <c r="N5" s="98"/>
      <c r="O5" s="98"/>
      <c r="P5" s="98"/>
      <c r="Q5" s="98"/>
      <c r="R5" s="98"/>
      <c r="S5" s="71"/>
      <c r="T5" s="79" t="str">
        <f>IF(AND(G5="",I5="",K5=""),"",IF(SUM(G5,I5,K5)&gt;7,"とり過ぎです",IF(SUM(G5,I5,K5)&lt;5,"不足です","適量です")))</f>
        <v/>
      </c>
    </row>
    <row r="6" spans="2:20" ht="20.25" customHeight="1" thickTop="1" thickBot="1">
      <c r="B6" s="104"/>
      <c r="C6" s="105"/>
      <c r="D6" s="25"/>
      <c r="E6" s="14" t="s">
        <v>4</v>
      </c>
      <c r="F6" s="19"/>
      <c r="G6" s="39"/>
      <c r="H6" s="6"/>
      <c r="I6" s="46"/>
      <c r="J6" s="7"/>
      <c r="K6" s="53"/>
      <c r="L6" s="97">
        <f t="shared" ref="L6:L39" si="0">G6+I6+K6</f>
        <v>0</v>
      </c>
      <c r="M6" s="98"/>
      <c r="N6" s="98"/>
      <c r="O6" s="98"/>
      <c r="P6" s="98"/>
      <c r="Q6" s="98"/>
      <c r="R6" s="72"/>
      <c r="S6" s="71"/>
      <c r="T6" s="79" t="str">
        <f>IF(AND(G6="",I6="",K6=""),"",IF(SUM(G6,I6,K6)&gt;6,"とり過ぎです",IF(SUM(G6,I6,K6)&lt;5,"不足です","適量です")))</f>
        <v/>
      </c>
    </row>
    <row r="7" spans="2:20" ht="20.25" customHeight="1" thickTop="1" thickBot="1">
      <c r="B7" s="104"/>
      <c r="C7" s="105"/>
      <c r="D7" s="25"/>
      <c r="E7" s="15" t="s">
        <v>5</v>
      </c>
      <c r="F7" s="20"/>
      <c r="G7" s="40"/>
      <c r="H7" s="8"/>
      <c r="I7" s="47"/>
      <c r="J7" s="9"/>
      <c r="K7" s="54"/>
      <c r="L7" s="97">
        <f t="shared" si="0"/>
        <v>0</v>
      </c>
      <c r="M7" s="98"/>
      <c r="N7" s="98"/>
      <c r="O7" s="98"/>
      <c r="P7" s="98"/>
      <c r="Q7" s="72"/>
      <c r="R7" s="72"/>
      <c r="S7" s="71"/>
      <c r="T7" s="79" t="str">
        <f>IF(AND(G7="",I7="",K7=""),"",IF(SUM(G7,I7,K7)&gt;5,"とり過ぎです",IF(SUM(G7,I7,K7)&lt;3,"不足です","適量です")))</f>
        <v/>
      </c>
    </row>
    <row r="8" spans="2:20" ht="20.25" customHeight="1" thickTop="1" thickBot="1">
      <c r="B8" s="104"/>
      <c r="C8" s="105"/>
      <c r="D8" s="25"/>
      <c r="E8" s="16" t="s">
        <v>6</v>
      </c>
      <c r="F8" s="21"/>
      <c r="G8" s="41"/>
      <c r="H8" s="10"/>
      <c r="I8" s="48"/>
      <c r="J8" s="11"/>
      <c r="K8" s="55"/>
      <c r="L8" s="97">
        <f t="shared" si="0"/>
        <v>0</v>
      </c>
      <c r="M8" s="98"/>
      <c r="N8" s="72"/>
      <c r="O8" s="72"/>
      <c r="P8" s="72"/>
      <c r="Q8" s="72"/>
      <c r="R8" s="72"/>
      <c r="S8" s="71"/>
      <c r="T8" s="79" t="str">
        <f>IF(AND(G8="",I8="",K8=""),"",IF(SUM(G8,I8,K8)&gt;2,"とり過ぎです",IF(SUM(G8,I8,K8)&lt;2,"不足です","適量です")))</f>
        <v/>
      </c>
    </row>
    <row r="9" spans="2:20" ht="20.25" customHeight="1" thickTop="1" thickBot="1">
      <c r="B9" s="104"/>
      <c r="C9" s="105"/>
      <c r="D9" s="26"/>
      <c r="E9" s="27" t="s">
        <v>7</v>
      </c>
      <c r="F9" s="28"/>
      <c r="G9" s="42"/>
      <c r="H9" s="29"/>
      <c r="I9" s="49"/>
      <c r="J9" s="30"/>
      <c r="K9" s="56"/>
      <c r="L9" s="93">
        <f t="shared" si="0"/>
        <v>0</v>
      </c>
      <c r="M9" s="94"/>
      <c r="N9" s="73"/>
      <c r="O9" s="73"/>
      <c r="P9" s="73"/>
      <c r="Q9" s="73"/>
      <c r="R9" s="73"/>
      <c r="S9" s="74"/>
      <c r="T9" s="80" t="str">
        <f>IF(AND(G9="",I9="",K9=""),"",IF(SUM(G9,I9,K9)&gt;2,"とり過ぎです",IF(SUM(G9,I9,K9)&lt;2,"不足です","適量です")))</f>
        <v/>
      </c>
    </row>
    <row r="10" spans="2:20" ht="20.25" customHeight="1" thickTop="1" thickBot="1">
      <c r="B10" s="104">
        <v>40710</v>
      </c>
      <c r="C10" s="105" t="s">
        <v>10</v>
      </c>
      <c r="D10" s="31"/>
      <c r="E10" s="32" t="s">
        <v>0</v>
      </c>
      <c r="F10" s="33"/>
      <c r="G10" s="43"/>
      <c r="H10" s="34"/>
      <c r="I10" s="50"/>
      <c r="J10" s="35"/>
      <c r="K10" s="57"/>
      <c r="L10" s="95">
        <f t="shared" si="0"/>
        <v>0</v>
      </c>
      <c r="M10" s="96"/>
      <c r="N10" s="96"/>
      <c r="O10" s="96"/>
      <c r="P10" s="96"/>
      <c r="Q10" s="96"/>
      <c r="R10" s="96"/>
      <c r="S10" s="75"/>
      <c r="T10" s="82" t="str">
        <f>IF(AND(G10="",I10="",K10=""),"",IF(SUM(G10,I10,K10)&gt;7,"とり過ぎです",IF(SUM(G10,I10,K10)&lt;5,"不足です","適量です")))</f>
        <v/>
      </c>
    </row>
    <row r="11" spans="2:20" ht="20.25" customHeight="1" thickTop="1" thickBot="1">
      <c r="B11" s="104"/>
      <c r="C11" s="105"/>
      <c r="D11" s="25"/>
      <c r="E11" s="14" t="s">
        <v>4</v>
      </c>
      <c r="F11" s="19"/>
      <c r="G11" s="39"/>
      <c r="H11" s="6"/>
      <c r="I11" s="46"/>
      <c r="J11" s="7"/>
      <c r="K11" s="53"/>
      <c r="L11" s="97">
        <f t="shared" si="0"/>
        <v>0</v>
      </c>
      <c r="M11" s="98"/>
      <c r="N11" s="98"/>
      <c r="O11" s="98"/>
      <c r="P11" s="98"/>
      <c r="Q11" s="98"/>
      <c r="R11" s="72"/>
      <c r="S11" s="71"/>
      <c r="T11" s="79" t="str">
        <f>IF(AND(G11="",I11="",K11=""),"",IF(SUM(G11,I11,K11)&gt;6,"とり過ぎです",IF(SUM(G11,I11,K11)&lt;5,"不足です","適量です")))</f>
        <v/>
      </c>
    </row>
    <row r="12" spans="2:20" ht="20.25" customHeight="1" thickTop="1" thickBot="1">
      <c r="B12" s="104"/>
      <c r="C12" s="105"/>
      <c r="D12" s="25"/>
      <c r="E12" s="15" t="s">
        <v>5</v>
      </c>
      <c r="F12" s="20"/>
      <c r="G12" s="40"/>
      <c r="H12" s="8"/>
      <c r="I12" s="47"/>
      <c r="J12" s="9"/>
      <c r="K12" s="54"/>
      <c r="L12" s="97">
        <f t="shared" si="0"/>
        <v>0</v>
      </c>
      <c r="M12" s="98"/>
      <c r="N12" s="98"/>
      <c r="O12" s="98"/>
      <c r="P12" s="98"/>
      <c r="Q12" s="72"/>
      <c r="R12" s="72"/>
      <c r="S12" s="71"/>
      <c r="T12" s="79" t="str">
        <f>IF(AND(G12="",I12="",K12=""),"",IF(SUM(G12,I12,K12)&gt;5,"とり過ぎです",IF(SUM(G12,I12,K12)&lt;3,"不足です","適量です")))</f>
        <v/>
      </c>
    </row>
    <row r="13" spans="2:20" ht="20.25" customHeight="1" thickTop="1" thickBot="1">
      <c r="B13" s="104"/>
      <c r="C13" s="105"/>
      <c r="D13" s="25"/>
      <c r="E13" s="16" t="s">
        <v>6</v>
      </c>
      <c r="F13" s="21"/>
      <c r="G13" s="41"/>
      <c r="H13" s="10"/>
      <c r="I13" s="48"/>
      <c r="J13" s="11"/>
      <c r="K13" s="55"/>
      <c r="L13" s="97">
        <f t="shared" si="0"/>
        <v>0</v>
      </c>
      <c r="M13" s="98"/>
      <c r="N13" s="72"/>
      <c r="O13" s="72"/>
      <c r="P13" s="72"/>
      <c r="Q13" s="72"/>
      <c r="R13" s="72"/>
      <c r="S13" s="71"/>
      <c r="T13" s="79" t="str">
        <f>IF(AND(G13="",I13="",K13=""),"",IF(SUM(G13,I13,K13)&gt;2,"とり過ぎです",IF(SUM(G13,I13,K13)&lt;2,"不足です","適量です")))</f>
        <v/>
      </c>
    </row>
    <row r="14" spans="2:20" ht="20.25" customHeight="1" thickTop="1" thickBot="1">
      <c r="B14" s="104"/>
      <c r="C14" s="105"/>
      <c r="D14" s="26"/>
      <c r="E14" s="27" t="s">
        <v>7</v>
      </c>
      <c r="F14" s="28"/>
      <c r="G14" s="42"/>
      <c r="H14" s="29"/>
      <c r="I14" s="49"/>
      <c r="J14" s="30"/>
      <c r="K14" s="56"/>
      <c r="L14" s="93">
        <f t="shared" si="0"/>
        <v>0</v>
      </c>
      <c r="M14" s="94"/>
      <c r="N14" s="73"/>
      <c r="O14" s="73"/>
      <c r="P14" s="73"/>
      <c r="Q14" s="73"/>
      <c r="R14" s="73"/>
      <c r="S14" s="74"/>
      <c r="T14" s="83" t="str">
        <f>IF(AND(G14="",I14="",K14=""),"",IF(SUM(G14,I14,K14)&gt;2,"とり過ぎです",IF(SUM(G14,I14,K14)&lt;2,"不足です","適量です")))</f>
        <v/>
      </c>
    </row>
    <row r="15" spans="2:20" ht="20.25" customHeight="1" thickTop="1" thickBot="1">
      <c r="B15" s="104">
        <v>40711</v>
      </c>
      <c r="C15" s="105" t="s">
        <v>11</v>
      </c>
      <c r="D15" s="31"/>
      <c r="E15" s="32" t="s">
        <v>0</v>
      </c>
      <c r="F15" s="33"/>
      <c r="G15" s="43"/>
      <c r="H15" s="34"/>
      <c r="I15" s="50"/>
      <c r="J15" s="35"/>
      <c r="K15" s="57"/>
      <c r="L15" s="95">
        <f t="shared" si="0"/>
        <v>0</v>
      </c>
      <c r="M15" s="96"/>
      <c r="N15" s="96"/>
      <c r="O15" s="96"/>
      <c r="P15" s="96"/>
      <c r="Q15" s="96"/>
      <c r="R15" s="96"/>
      <c r="S15" s="75"/>
      <c r="T15" s="81" t="str">
        <f t="shared" ref="T15" si="1">IF(AND(G15="",I15="",K15=""),"",IF(SUM(G15,I15,K15)&gt;7,"とり過ぎです",IF(SUM(G15,I15,K15)&lt;5,"不足です","適量です")))</f>
        <v/>
      </c>
    </row>
    <row r="16" spans="2:20" ht="20.25" customHeight="1" thickTop="1" thickBot="1">
      <c r="B16" s="104"/>
      <c r="C16" s="105"/>
      <c r="D16" s="25"/>
      <c r="E16" s="14" t="s">
        <v>4</v>
      </c>
      <c r="F16" s="19"/>
      <c r="G16" s="39"/>
      <c r="H16" s="6"/>
      <c r="I16" s="46"/>
      <c r="J16" s="7"/>
      <c r="K16" s="53"/>
      <c r="L16" s="97">
        <f t="shared" si="0"/>
        <v>0</v>
      </c>
      <c r="M16" s="98"/>
      <c r="N16" s="98"/>
      <c r="O16" s="98"/>
      <c r="P16" s="98"/>
      <c r="Q16" s="98"/>
      <c r="R16" s="72"/>
      <c r="S16" s="71"/>
      <c r="T16" s="79" t="str">
        <f t="shared" ref="T16" si="2">IF(AND(G16="",I16="",K16=""),"",IF(SUM(G16,I16,K16)&gt;6,"とり過ぎです",IF(SUM(G16,I16,K16)&lt;5,"不足です","適量です")))</f>
        <v/>
      </c>
    </row>
    <row r="17" spans="2:33" ht="20.25" customHeight="1" thickTop="1" thickBot="1">
      <c r="B17" s="104"/>
      <c r="C17" s="105"/>
      <c r="D17" s="25"/>
      <c r="E17" s="15" t="s">
        <v>5</v>
      </c>
      <c r="F17" s="20"/>
      <c r="G17" s="40"/>
      <c r="H17" s="8"/>
      <c r="I17" s="47"/>
      <c r="J17" s="9"/>
      <c r="K17" s="54"/>
      <c r="L17" s="97">
        <f t="shared" si="0"/>
        <v>0</v>
      </c>
      <c r="M17" s="98"/>
      <c r="N17" s="98"/>
      <c r="O17" s="98"/>
      <c r="P17" s="98"/>
      <c r="Q17" s="72"/>
      <c r="R17" s="72"/>
      <c r="S17" s="71"/>
      <c r="T17" s="79" t="str">
        <f t="shared" ref="T17" si="3">IF(AND(G17="",I17="",K17=""),"",IF(SUM(G17,I17,K17)&gt;5,"とり過ぎです",IF(SUM(G17,I17,K17)&lt;3,"不足です","適量です")))</f>
        <v/>
      </c>
    </row>
    <row r="18" spans="2:33" ht="20.25" customHeight="1" thickTop="1" thickBot="1">
      <c r="B18" s="104"/>
      <c r="C18" s="105"/>
      <c r="D18" s="25"/>
      <c r="E18" s="16" t="s">
        <v>6</v>
      </c>
      <c r="F18" s="21"/>
      <c r="G18" s="41"/>
      <c r="H18" s="10"/>
      <c r="I18" s="48"/>
      <c r="J18" s="11"/>
      <c r="K18" s="55"/>
      <c r="L18" s="97">
        <f t="shared" si="0"/>
        <v>0</v>
      </c>
      <c r="M18" s="98"/>
      <c r="N18" s="72"/>
      <c r="O18" s="72"/>
      <c r="P18" s="72"/>
      <c r="Q18" s="72"/>
      <c r="R18" s="72"/>
      <c r="S18" s="71"/>
      <c r="T18" s="79" t="str">
        <f t="shared" ref="T18:T19" si="4">IF(AND(G18="",I18="",K18=""),"",IF(SUM(G18,I18,K18)&gt;2,"とり過ぎです",IF(SUM(G18,I18,K18)&lt;2,"不足です","適量です")))</f>
        <v/>
      </c>
    </row>
    <row r="19" spans="2:33" ht="20.25" customHeight="1" thickTop="1" thickBot="1">
      <c r="B19" s="104"/>
      <c r="C19" s="105"/>
      <c r="D19" s="26"/>
      <c r="E19" s="27" t="s">
        <v>7</v>
      </c>
      <c r="F19" s="28"/>
      <c r="G19" s="42"/>
      <c r="H19" s="29"/>
      <c r="I19" s="49"/>
      <c r="J19" s="30"/>
      <c r="K19" s="56"/>
      <c r="L19" s="93">
        <f t="shared" si="0"/>
        <v>0</v>
      </c>
      <c r="M19" s="94"/>
      <c r="N19" s="73"/>
      <c r="O19" s="73"/>
      <c r="P19" s="73"/>
      <c r="Q19" s="73"/>
      <c r="R19" s="73"/>
      <c r="S19" s="74"/>
      <c r="T19" s="80" t="str">
        <f t="shared" si="4"/>
        <v/>
      </c>
    </row>
    <row r="20" spans="2:33" ht="20.25" customHeight="1" thickTop="1" thickBot="1">
      <c r="B20" s="104">
        <v>40712</v>
      </c>
      <c r="C20" s="105" t="s">
        <v>12</v>
      </c>
      <c r="D20" s="31"/>
      <c r="E20" s="32" t="s">
        <v>0</v>
      </c>
      <c r="F20" s="33"/>
      <c r="G20" s="43"/>
      <c r="H20" s="34"/>
      <c r="I20" s="50"/>
      <c r="J20" s="35"/>
      <c r="K20" s="57"/>
      <c r="L20" s="95">
        <f t="shared" si="0"/>
        <v>0</v>
      </c>
      <c r="M20" s="96"/>
      <c r="N20" s="96"/>
      <c r="O20" s="96"/>
      <c r="P20" s="96"/>
      <c r="Q20" s="96"/>
      <c r="R20" s="96"/>
      <c r="S20" s="75"/>
      <c r="T20" s="82" t="str">
        <f t="shared" ref="T20" si="5">IF(AND(G20="",I20="",K20=""),"",IF(SUM(G20,I20,K20)&gt;7,"とり過ぎです",IF(SUM(G20,I20,K20)&lt;5,"不足です","適量です")))</f>
        <v/>
      </c>
    </row>
    <row r="21" spans="2:33" ht="20.25" customHeight="1" thickTop="1" thickBot="1">
      <c r="B21" s="104"/>
      <c r="C21" s="105"/>
      <c r="D21" s="25"/>
      <c r="E21" s="14" t="s">
        <v>4</v>
      </c>
      <c r="F21" s="19"/>
      <c r="G21" s="39"/>
      <c r="H21" s="6"/>
      <c r="I21" s="46"/>
      <c r="J21" s="7"/>
      <c r="K21" s="53"/>
      <c r="L21" s="97">
        <f t="shared" si="0"/>
        <v>0</v>
      </c>
      <c r="M21" s="98"/>
      <c r="N21" s="98"/>
      <c r="O21" s="98"/>
      <c r="P21" s="98"/>
      <c r="Q21" s="98"/>
      <c r="R21" s="72"/>
      <c r="S21" s="71"/>
      <c r="T21" s="79" t="str">
        <f t="shared" ref="T21" si="6">IF(AND(G21="",I21="",K21=""),"",IF(SUM(G21,I21,K21)&gt;6,"とり過ぎです",IF(SUM(G21,I21,K21)&lt;5,"不足です","適量です")))</f>
        <v/>
      </c>
    </row>
    <row r="22" spans="2:33" ht="20.25" customHeight="1" thickTop="1" thickBot="1">
      <c r="B22" s="104"/>
      <c r="C22" s="105"/>
      <c r="D22" s="25"/>
      <c r="E22" s="15" t="s">
        <v>5</v>
      </c>
      <c r="F22" s="20"/>
      <c r="G22" s="40"/>
      <c r="H22" s="8"/>
      <c r="I22" s="47"/>
      <c r="J22" s="9"/>
      <c r="K22" s="54"/>
      <c r="L22" s="97">
        <f t="shared" si="0"/>
        <v>0</v>
      </c>
      <c r="M22" s="98"/>
      <c r="N22" s="98"/>
      <c r="O22" s="98"/>
      <c r="P22" s="98"/>
      <c r="Q22" s="72"/>
      <c r="R22" s="72"/>
      <c r="S22" s="71"/>
      <c r="T22" s="79" t="str">
        <f t="shared" ref="T22" si="7">IF(AND(G22="",I22="",K22=""),"",IF(SUM(G22,I22,K22)&gt;5,"とり過ぎです",IF(SUM(G22,I22,K22)&lt;3,"不足です","適量です")))</f>
        <v/>
      </c>
    </row>
    <row r="23" spans="2:33" ht="20.25" customHeight="1" thickTop="1" thickBot="1">
      <c r="B23" s="104"/>
      <c r="C23" s="105"/>
      <c r="D23" s="25"/>
      <c r="E23" s="16" t="s">
        <v>6</v>
      </c>
      <c r="F23" s="21"/>
      <c r="G23" s="41"/>
      <c r="H23" s="10"/>
      <c r="I23" s="48"/>
      <c r="J23" s="11"/>
      <c r="K23" s="55"/>
      <c r="L23" s="97">
        <f t="shared" si="0"/>
        <v>0</v>
      </c>
      <c r="M23" s="98"/>
      <c r="N23" s="72"/>
      <c r="O23" s="72"/>
      <c r="P23" s="72"/>
      <c r="Q23" s="72"/>
      <c r="R23" s="72"/>
      <c r="S23" s="71"/>
      <c r="T23" s="79" t="str">
        <f t="shared" ref="T23:T24" si="8">IF(AND(G23="",I23="",K23=""),"",IF(SUM(G23,I23,K23)&gt;2,"とり過ぎです",IF(SUM(G23,I23,K23)&lt;2,"不足です","適量です")))</f>
        <v/>
      </c>
    </row>
    <row r="24" spans="2:33" ht="20.25" customHeight="1" thickTop="1" thickBot="1">
      <c r="B24" s="104"/>
      <c r="C24" s="105"/>
      <c r="D24" s="26"/>
      <c r="E24" s="27" t="s">
        <v>7</v>
      </c>
      <c r="F24" s="28"/>
      <c r="G24" s="42"/>
      <c r="H24" s="29"/>
      <c r="I24" s="49"/>
      <c r="J24" s="30"/>
      <c r="K24" s="56"/>
      <c r="L24" s="93">
        <f t="shared" si="0"/>
        <v>0</v>
      </c>
      <c r="M24" s="94"/>
      <c r="N24" s="73"/>
      <c r="O24" s="73"/>
      <c r="P24" s="73"/>
      <c r="Q24" s="73"/>
      <c r="R24" s="73"/>
      <c r="S24" s="74"/>
      <c r="T24" s="83" t="str">
        <f t="shared" si="8"/>
        <v/>
      </c>
    </row>
    <row r="25" spans="2:33" ht="20.25" customHeight="1" thickTop="1" thickBot="1">
      <c r="B25" s="104">
        <v>40713</v>
      </c>
      <c r="C25" s="105" t="s">
        <v>27</v>
      </c>
      <c r="E25" s="13" t="s">
        <v>0</v>
      </c>
      <c r="F25" s="18"/>
      <c r="G25" s="38"/>
      <c r="H25" s="4"/>
      <c r="I25" s="45"/>
      <c r="J25" s="5"/>
      <c r="K25" s="52"/>
      <c r="L25" s="95">
        <f t="shared" si="0"/>
        <v>0</v>
      </c>
      <c r="M25" s="96"/>
      <c r="N25" s="96"/>
      <c r="O25" s="96"/>
      <c r="P25" s="96"/>
      <c r="Q25" s="96"/>
      <c r="R25" s="96"/>
      <c r="S25" s="75"/>
      <c r="T25" s="81" t="str">
        <f t="shared" ref="T25" si="9">IF(AND(G25="",I25="",K25=""),"",IF(SUM(G25,I25,K25)&gt;7,"とり過ぎです",IF(SUM(G25,I25,K25)&lt;5,"不足です","適量です")))</f>
        <v/>
      </c>
    </row>
    <row r="26" spans="2:33" ht="20.25" customHeight="1" thickTop="1" thickBot="1">
      <c r="B26" s="104"/>
      <c r="C26" s="105"/>
      <c r="E26" s="14" t="s">
        <v>4</v>
      </c>
      <c r="F26" s="19"/>
      <c r="G26" s="39"/>
      <c r="H26" s="6"/>
      <c r="I26" s="46"/>
      <c r="J26" s="7"/>
      <c r="K26" s="53"/>
      <c r="L26" s="97">
        <f t="shared" si="0"/>
        <v>0</v>
      </c>
      <c r="M26" s="98"/>
      <c r="N26" s="98"/>
      <c r="O26" s="98"/>
      <c r="P26" s="98"/>
      <c r="Q26" s="98"/>
      <c r="R26" s="72"/>
      <c r="S26" s="71"/>
      <c r="T26" s="79" t="str">
        <f t="shared" ref="T26" si="10">IF(AND(G26="",I26="",K26=""),"",IF(SUM(G26,I26,K26)&gt;6,"とり過ぎです",IF(SUM(G26,I26,K26)&lt;5,"不足です","適量です")))</f>
        <v/>
      </c>
    </row>
    <row r="27" spans="2:33" ht="20.25" customHeight="1" thickTop="1" thickBot="1">
      <c r="B27" s="104"/>
      <c r="C27" s="105"/>
      <c r="E27" s="15" t="s">
        <v>5</v>
      </c>
      <c r="F27" s="20"/>
      <c r="G27" s="40"/>
      <c r="H27" s="8"/>
      <c r="I27" s="47"/>
      <c r="J27" s="9"/>
      <c r="K27" s="54"/>
      <c r="L27" s="97">
        <f t="shared" si="0"/>
        <v>0</v>
      </c>
      <c r="M27" s="98"/>
      <c r="N27" s="98"/>
      <c r="O27" s="98"/>
      <c r="P27" s="98"/>
      <c r="Q27" s="72"/>
      <c r="R27" s="72"/>
      <c r="S27" s="71"/>
      <c r="T27" s="79" t="str">
        <f t="shared" ref="T27" si="11">IF(AND(G27="",I27="",K27=""),"",IF(SUM(G27,I27,K27)&gt;5,"とり過ぎです",IF(SUM(G27,I27,K27)&lt;3,"不足です","適量です")))</f>
        <v/>
      </c>
    </row>
    <row r="28" spans="2:33" ht="20.25" customHeight="1" thickTop="1" thickBot="1">
      <c r="B28" s="104"/>
      <c r="C28" s="105"/>
      <c r="E28" s="16" t="s">
        <v>6</v>
      </c>
      <c r="F28" s="21"/>
      <c r="G28" s="41"/>
      <c r="H28" s="10"/>
      <c r="I28" s="48"/>
      <c r="J28" s="11"/>
      <c r="K28" s="55"/>
      <c r="L28" s="97">
        <f t="shared" si="0"/>
        <v>0</v>
      </c>
      <c r="M28" s="98"/>
      <c r="N28" s="72"/>
      <c r="O28" s="72"/>
      <c r="P28" s="72"/>
      <c r="Q28" s="72"/>
      <c r="R28" s="72"/>
      <c r="S28" s="71"/>
      <c r="T28" s="79" t="str">
        <f t="shared" ref="T28:T29" si="12">IF(AND(G28="",I28="",K28=""),"",IF(SUM(G28,I28,K28)&gt;2,"とり過ぎです",IF(SUM(G28,I28,K28)&lt;2,"不足です","適量です")))</f>
        <v/>
      </c>
    </row>
    <row r="29" spans="2:33" ht="20.25" customHeight="1" thickTop="1" thickBot="1">
      <c r="B29" s="104"/>
      <c r="C29" s="105"/>
      <c r="E29" s="36" t="s">
        <v>7</v>
      </c>
      <c r="F29" s="22"/>
      <c r="G29" s="44"/>
      <c r="H29" s="23"/>
      <c r="I29" s="51"/>
      <c r="J29" s="24"/>
      <c r="K29" s="58"/>
      <c r="L29" s="93">
        <f t="shared" si="0"/>
        <v>0</v>
      </c>
      <c r="M29" s="94"/>
      <c r="N29" s="73"/>
      <c r="O29" s="73"/>
      <c r="P29" s="73"/>
      <c r="Q29" s="73"/>
      <c r="R29" s="73"/>
      <c r="S29" s="74"/>
      <c r="T29" s="80" t="str">
        <f t="shared" si="12"/>
        <v/>
      </c>
      <c r="V29" s="84" t="s">
        <v>35</v>
      </c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6"/>
    </row>
    <row r="30" spans="2:33" ht="20.25" customHeight="1" thickTop="1" thickBot="1">
      <c r="B30" s="104">
        <v>40714</v>
      </c>
      <c r="C30" s="105" t="s">
        <v>8</v>
      </c>
      <c r="D30" s="31"/>
      <c r="E30" s="32" t="s">
        <v>0</v>
      </c>
      <c r="F30" s="33"/>
      <c r="G30" s="43"/>
      <c r="H30" s="34"/>
      <c r="I30" s="50"/>
      <c r="J30" s="35"/>
      <c r="K30" s="57"/>
      <c r="L30" s="95">
        <f t="shared" si="0"/>
        <v>0</v>
      </c>
      <c r="M30" s="96"/>
      <c r="N30" s="96"/>
      <c r="O30" s="96"/>
      <c r="P30" s="96"/>
      <c r="Q30" s="96"/>
      <c r="R30" s="96"/>
      <c r="S30" s="75"/>
      <c r="T30" s="82" t="str">
        <f t="shared" ref="T30" si="13">IF(AND(G30="",I30="",K30=""),"",IF(SUM(G30,I30,K30)&gt;7,"とり過ぎです",IF(SUM(G30,I30,K30)&lt;5,"不足です","適量です")))</f>
        <v/>
      </c>
      <c r="V30" s="108" t="s">
        <v>0</v>
      </c>
      <c r="W30" s="109"/>
      <c r="X30" s="110"/>
      <c r="Y30" s="122">
        <f>SUM(L5,L10,L15,L20,L25,L30,L35)</f>
        <v>0</v>
      </c>
      <c r="Z30" s="124">
        <f>Y30</f>
        <v>0</v>
      </c>
      <c r="AA30" s="125"/>
      <c r="AB30" s="125"/>
      <c r="AC30" s="125"/>
      <c r="AD30" s="125"/>
      <c r="AE30" s="125"/>
      <c r="AF30" s="125"/>
      <c r="AG30" s="126"/>
    </row>
    <row r="31" spans="2:33" ht="20.25" customHeight="1" thickTop="1" thickBot="1">
      <c r="B31" s="104"/>
      <c r="C31" s="105"/>
      <c r="D31" s="25"/>
      <c r="E31" s="14" t="s">
        <v>4</v>
      </c>
      <c r="F31" s="19"/>
      <c r="G31" s="39"/>
      <c r="H31" s="6"/>
      <c r="I31" s="46"/>
      <c r="J31" s="7"/>
      <c r="K31" s="53"/>
      <c r="L31" s="97">
        <f t="shared" si="0"/>
        <v>0</v>
      </c>
      <c r="M31" s="98"/>
      <c r="N31" s="98"/>
      <c r="O31" s="98"/>
      <c r="P31" s="98"/>
      <c r="Q31" s="98"/>
      <c r="R31" s="72"/>
      <c r="S31" s="71"/>
      <c r="T31" s="79" t="str">
        <f t="shared" ref="T31" si="14">IF(AND(G31="",I31="",K31=""),"",IF(SUM(G31,I31,K31)&gt;6,"とり過ぎです",IF(SUM(G31,I31,K31)&lt;5,"不足です","適量です")))</f>
        <v/>
      </c>
      <c r="V31" s="111"/>
      <c r="W31" s="112"/>
      <c r="X31" s="113"/>
      <c r="Y31" s="123"/>
      <c r="Z31" s="127"/>
      <c r="AA31" s="128"/>
      <c r="AB31" s="128"/>
      <c r="AC31" s="128"/>
      <c r="AD31" s="128"/>
      <c r="AE31" s="128"/>
      <c r="AF31" s="128"/>
      <c r="AG31" s="129"/>
    </row>
    <row r="32" spans="2:33" ht="20.25" customHeight="1" thickTop="1" thickBot="1">
      <c r="B32" s="104"/>
      <c r="C32" s="105"/>
      <c r="D32" s="25"/>
      <c r="E32" s="15" t="s">
        <v>5</v>
      </c>
      <c r="F32" s="20"/>
      <c r="G32" s="40"/>
      <c r="H32" s="8"/>
      <c r="I32" s="47"/>
      <c r="J32" s="9"/>
      <c r="K32" s="54"/>
      <c r="L32" s="97">
        <f t="shared" si="0"/>
        <v>0</v>
      </c>
      <c r="M32" s="98"/>
      <c r="N32" s="98"/>
      <c r="O32" s="98"/>
      <c r="P32" s="98"/>
      <c r="Q32" s="72"/>
      <c r="R32" s="72"/>
      <c r="S32" s="71"/>
      <c r="T32" s="79" t="str">
        <f t="shared" ref="T32" si="15">IF(AND(G32="",I32="",K32=""),"",IF(SUM(G32,I32,K32)&gt;5,"とり過ぎです",IF(SUM(G32,I32,K32)&lt;3,"不足です","適量です")))</f>
        <v/>
      </c>
      <c r="V32" s="114" t="s">
        <v>4</v>
      </c>
      <c r="W32" s="115"/>
      <c r="X32" s="116"/>
      <c r="Y32" s="120">
        <f>SUM(L6,L11,L16,L21,L26,L31,L36)</f>
        <v>0</v>
      </c>
      <c r="Z32" s="130">
        <f t="shared" ref="Z32" si="16">Y32</f>
        <v>0</v>
      </c>
      <c r="AA32" s="131"/>
      <c r="AB32" s="131"/>
      <c r="AC32" s="131"/>
      <c r="AD32" s="131"/>
      <c r="AE32" s="131"/>
      <c r="AF32" s="131"/>
      <c r="AG32" s="132"/>
    </row>
    <row r="33" spans="2:33" ht="20.25" customHeight="1" thickTop="1" thickBot="1">
      <c r="B33" s="104"/>
      <c r="C33" s="105"/>
      <c r="D33" s="25"/>
      <c r="E33" s="16" t="s">
        <v>6</v>
      </c>
      <c r="F33" s="21"/>
      <c r="G33" s="41"/>
      <c r="H33" s="10"/>
      <c r="I33" s="48"/>
      <c r="J33" s="11"/>
      <c r="K33" s="55"/>
      <c r="L33" s="97">
        <f t="shared" si="0"/>
        <v>0</v>
      </c>
      <c r="M33" s="98"/>
      <c r="N33" s="72"/>
      <c r="O33" s="72"/>
      <c r="P33" s="72"/>
      <c r="Q33" s="72"/>
      <c r="R33" s="72"/>
      <c r="S33" s="71"/>
      <c r="T33" s="79" t="str">
        <f t="shared" ref="T33:T34" si="17">IF(AND(G33="",I33="",K33=""),"",IF(SUM(G33,I33,K33)&gt;2,"とり過ぎです",IF(SUM(G33,I33,K33)&lt;2,"不足です","適量です")))</f>
        <v/>
      </c>
      <c r="V33" s="111"/>
      <c r="W33" s="112"/>
      <c r="X33" s="113"/>
      <c r="Y33" s="123"/>
      <c r="Z33" s="127"/>
      <c r="AA33" s="128"/>
      <c r="AB33" s="128"/>
      <c r="AC33" s="128"/>
      <c r="AD33" s="128"/>
      <c r="AE33" s="128"/>
      <c r="AF33" s="128"/>
      <c r="AG33" s="129"/>
    </row>
    <row r="34" spans="2:33" ht="20.25" customHeight="1" thickTop="1" thickBot="1">
      <c r="B34" s="104"/>
      <c r="C34" s="105"/>
      <c r="D34" s="26"/>
      <c r="E34" s="27" t="s">
        <v>7</v>
      </c>
      <c r="F34" s="28"/>
      <c r="G34" s="42"/>
      <c r="H34" s="29"/>
      <c r="I34" s="49"/>
      <c r="J34" s="30"/>
      <c r="K34" s="56"/>
      <c r="L34" s="93">
        <f t="shared" si="0"/>
        <v>0</v>
      </c>
      <c r="M34" s="94"/>
      <c r="N34" s="73"/>
      <c r="O34" s="73"/>
      <c r="P34" s="73"/>
      <c r="Q34" s="73"/>
      <c r="R34" s="73"/>
      <c r="S34" s="74"/>
      <c r="T34" s="83" t="str">
        <f t="shared" si="17"/>
        <v/>
      </c>
      <c r="V34" s="114" t="s">
        <v>5</v>
      </c>
      <c r="W34" s="115"/>
      <c r="X34" s="116"/>
      <c r="Y34" s="120">
        <f>SUM(L7,L12,L17,L22,L27,L32,L37)</f>
        <v>0</v>
      </c>
      <c r="Z34" s="130">
        <f t="shared" ref="Z34" si="18">Y34</f>
        <v>0</v>
      </c>
      <c r="AA34" s="131"/>
      <c r="AB34" s="131"/>
      <c r="AC34" s="131"/>
      <c r="AD34" s="131"/>
      <c r="AE34" s="131"/>
      <c r="AF34" s="131"/>
      <c r="AG34" s="132"/>
    </row>
    <row r="35" spans="2:33" ht="20.25" customHeight="1" thickTop="1" thickBot="1">
      <c r="B35" s="104">
        <v>40715</v>
      </c>
      <c r="C35" s="105" t="s">
        <v>9</v>
      </c>
      <c r="E35" s="13" t="s">
        <v>0</v>
      </c>
      <c r="F35" s="18"/>
      <c r="G35" s="38"/>
      <c r="H35" s="4"/>
      <c r="I35" s="45"/>
      <c r="J35" s="5"/>
      <c r="K35" s="52"/>
      <c r="L35" s="95">
        <f t="shared" si="0"/>
        <v>0</v>
      </c>
      <c r="M35" s="96"/>
      <c r="N35" s="96"/>
      <c r="O35" s="96"/>
      <c r="P35" s="96"/>
      <c r="Q35" s="96"/>
      <c r="R35" s="96"/>
      <c r="S35" s="75"/>
      <c r="T35" s="81" t="str">
        <f t="shared" ref="T35" si="19">IF(AND(G35="",I35="",K35=""),"",IF(SUM(G35,I35,K35)&gt;7,"とり過ぎです",IF(SUM(G35,I35,K35)&lt;5,"不足です","適量です")))</f>
        <v/>
      </c>
      <c r="V35" s="111"/>
      <c r="W35" s="112"/>
      <c r="X35" s="113"/>
      <c r="Y35" s="123"/>
      <c r="Z35" s="127"/>
      <c r="AA35" s="128"/>
      <c r="AB35" s="128"/>
      <c r="AC35" s="128"/>
      <c r="AD35" s="128"/>
      <c r="AE35" s="128"/>
      <c r="AF35" s="128"/>
      <c r="AG35" s="129"/>
    </row>
    <row r="36" spans="2:33" ht="20.25" customHeight="1" thickTop="1" thickBot="1">
      <c r="B36" s="104"/>
      <c r="C36" s="105"/>
      <c r="E36" s="14" t="s">
        <v>4</v>
      </c>
      <c r="F36" s="19"/>
      <c r="G36" s="39"/>
      <c r="H36" s="6"/>
      <c r="I36" s="46"/>
      <c r="J36" s="7"/>
      <c r="K36" s="53"/>
      <c r="L36" s="97">
        <f t="shared" si="0"/>
        <v>0</v>
      </c>
      <c r="M36" s="98"/>
      <c r="N36" s="98"/>
      <c r="O36" s="98"/>
      <c r="P36" s="98"/>
      <c r="Q36" s="98"/>
      <c r="R36" s="72"/>
      <c r="S36" s="71"/>
      <c r="T36" s="79" t="str">
        <f t="shared" ref="T36" si="20">IF(AND(G36="",I36="",K36=""),"",IF(SUM(G36,I36,K36)&gt;6,"とり過ぎです",IF(SUM(G36,I36,K36)&lt;5,"不足です","適量です")))</f>
        <v/>
      </c>
      <c r="V36" s="114" t="s">
        <v>6</v>
      </c>
      <c r="W36" s="115"/>
      <c r="X36" s="116"/>
      <c r="Y36" s="120">
        <f>SUM(L8,L13,L18,L23,L28,L33,L38)</f>
        <v>0</v>
      </c>
      <c r="Z36" s="130">
        <f t="shared" ref="Z36" si="21">Y36</f>
        <v>0</v>
      </c>
      <c r="AA36" s="131"/>
      <c r="AB36" s="131"/>
      <c r="AC36" s="131"/>
      <c r="AD36" s="131"/>
      <c r="AE36" s="131"/>
      <c r="AF36" s="131"/>
      <c r="AG36" s="132"/>
    </row>
    <row r="37" spans="2:33" ht="20.25" customHeight="1" thickTop="1" thickBot="1">
      <c r="B37" s="104"/>
      <c r="C37" s="105"/>
      <c r="E37" s="15" t="s">
        <v>5</v>
      </c>
      <c r="F37" s="20"/>
      <c r="G37" s="40"/>
      <c r="H37" s="8"/>
      <c r="I37" s="47"/>
      <c r="J37" s="9"/>
      <c r="K37" s="54"/>
      <c r="L37" s="97">
        <f t="shared" si="0"/>
        <v>0</v>
      </c>
      <c r="M37" s="98"/>
      <c r="N37" s="98"/>
      <c r="O37" s="98"/>
      <c r="P37" s="98"/>
      <c r="Q37" s="72"/>
      <c r="R37" s="72"/>
      <c r="S37" s="71"/>
      <c r="T37" s="79" t="str">
        <f t="shared" ref="T37" si="22">IF(AND(G37="",I37="",K37=""),"",IF(SUM(G37,I37,K37)&gt;5,"とり過ぎです",IF(SUM(G37,I37,K37)&lt;3,"不足です","適量です")))</f>
        <v/>
      </c>
      <c r="V37" s="111"/>
      <c r="W37" s="112"/>
      <c r="X37" s="113"/>
      <c r="Y37" s="123"/>
      <c r="Z37" s="127"/>
      <c r="AA37" s="128"/>
      <c r="AB37" s="128"/>
      <c r="AC37" s="128"/>
      <c r="AD37" s="128"/>
      <c r="AE37" s="128"/>
      <c r="AF37" s="128"/>
      <c r="AG37" s="129"/>
    </row>
    <row r="38" spans="2:33" ht="20.25" customHeight="1" thickTop="1" thickBot="1">
      <c r="B38" s="104"/>
      <c r="C38" s="105"/>
      <c r="E38" s="16" t="s">
        <v>6</v>
      </c>
      <c r="F38" s="21"/>
      <c r="G38" s="41"/>
      <c r="H38" s="10"/>
      <c r="I38" s="48"/>
      <c r="J38" s="11"/>
      <c r="K38" s="55"/>
      <c r="L38" s="97">
        <f t="shared" si="0"/>
        <v>0</v>
      </c>
      <c r="M38" s="98"/>
      <c r="N38" s="72"/>
      <c r="O38" s="72"/>
      <c r="P38" s="72"/>
      <c r="Q38" s="72"/>
      <c r="R38" s="72"/>
      <c r="S38" s="71"/>
      <c r="T38" s="79" t="str">
        <f t="shared" ref="T38:T39" si="23">IF(AND(G38="",I38="",K38=""),"",IF(SUM(G38,I38,K38)&gt;2,"とり過ぎです",IF(SUM(G38,I38,K38)&lt;2,"不足です","適量です")))</f>
        <v/>
      </c>
      <c r="V38" s="114" t="s">
        <v>7</v>
      </c>
      <c r="W38" s="115"/>
      <c r="X38" s="116"/>
      <c r="Y38" s="120">
        <f>SUM(L9,L14,L19,L24,L29,L34,L39)</f>
        <v>0</v>
      </c>
      <c r="Z38" s="130">
        <f t="shared" ref="Z38" si="24">Y38</f>
        <v>0</v>
      </c>
      <c r="AA38" s="131"/>
      <c r="AB38" s="131"/>
      <c r="AC38" s="131"/>
      <c r="AD38" s="131"/>
      <c r="AE38" s="131"/>
      <c r="AF38" s="131"/>
      <c r="AG38" s="132"/>
    </row>
    <row r="39" spans="2:33" ht="20.25" customHeight="1" thickTop="1" thickBot="1">
      <c r="B39" s="104"/>
      <c r="C39" s="105"/>
      <c r="E39" s="17" t="s">
        <v>7</v>
      </c>
      <c r="F39" s="22"/>
      <c r="G39" s="44"/>
      <c r="H39" s="23"/>
      <c r="I39" s="51"/>
      <c r="J39" s="24"/>
      <c r="K39" s="58"/>
      <c r="L39" s="106">
        <f t="shared" si="0"/>
        <v>0</v>
      </c>
      <c r="M39" s="107"/>
      <c r="N39" s="76"/>
      <c r="O39" s="76"/>
      <c r="P39" s="76"/>
      <c r="Q39" s="76"/>
      <c r="R39" s="76"/>
      <c r="S39" s="77"/>
      <c r="T39" s="79" t="str">
        <f t="shared" si="23"/>
        <v/>
      </c>
      <c r="V39" s="117"/>
      <c r="W39" s="118"/>
      <c r="X39" s="119"/>
      <c r="Y39" s="121"/>
      <c r="Z39" s="133"/>
      <c r="AA39" s="134"/>
      <c r="AB39" s="134"/>
      <c r="AC39" s="134"/>
      <c r="AD39" s="134"/>
      <c r="AE39" s="134"/>
      <c r="AF39" s="134"/>
      <c r="AG39" s="135"/>
    </row>
    <row r="40" spans="2:33" ht="26.2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7.25" customHeight="1"/>
  </sheetData>
  <mergeCells count="66">
    <mergeCell ref="L34:M34"/>
    <mergeCell ref="V34:X35"/>
    <mergeCell ref="Y34:Y35"/>
    <mergeCell ref="Z34:AG35"/>
    <mergeCell ref="B35:B39"/>
    <mergeCell ref="C35:C39"/>
    <mergeCell ref="L35:R35"/>
    <mergeCell ref="L36:Q36"/>
    <mergeCell ref="V36:X37"/>
    <mergeCell ref="Z36:AG37"/>
    <mergeCell ref="L37:P37"/>
    <mergeCell ref="L38:M38"/>
    <mergeCell ref="V38:X39"/>
    <mergeCell ref="Y38:Y39"/>
    <mergeCell ref="Z38:AG39"/>
    <mergeCell ref="L39:M39"/>
    <mergeCell ref="Y36:Y37"/>
    <mergeCell ref="B30:B34"/>
    <mergeCell ref="C30:C34"/>
    <mergeCell ref="Z30:AG31"/>
    <mergeCell ref="L31:Q31"/>
    <mergeCell ref="L32:P32"/>
    <mergeCell ref="V32:X33"/>
    <mergeCell ref="Y32:Y33"/>
    <mergeCell ref="Z32:AG33"/>
    <mergeCell ref="L30:R30"/>
    <mergeCell ref="V30:X31"/>
    <mergeCell ref="Y30:Y31"/>
    <mergeCell ref="L33:M33"/>
    <mergeCell ref="B25:B29"/>
    <mergeCell ref="C25:C29"/>
    <mergeCell ref="L25:R25"/>
    <mergeCell ref="L26:Q26"/>
    <mergeCell ref="L27:P27"/>
    <mergeCell ref="L28:M28"/>
    <mergeCell ref="L29:M29"/>
    <mergeCell ref="B20:B24"/>
    <mergeCell ref="C20:C24"/>
    <mergeCell ref="L20:R20"/>
    <mergeCell ref="L21:Q21"/>
    <mergeCell ref="L22:P22"/>
    <mergeCell ref="L23:M23"/>
    <mergeCell ref="L24:M24"/>
    <mergeCell ref="B15:B19"/>
    <mergeCell ref="C15:C19"/>
    <mergeCell ref="L15:R15"/>
    <mergeCell ref="L16:Q16"/>
    <mergeCell ref="L17:P17"/>
    <mergeCell ref="L18:M18"/>
    <mergeCell ref="L19:M19"/>
    <mergeCell ref="B10:B14"/>
    <mergeCell ref="C10:C14"/>
    <mergeCell ref="L10:R10"/>
    <mergeCell ref="L11:Q11"/>
    <mergeCell ref="L12:P12"/>
    <mergeCell ref="L13:M13"/>
    <mergeCell ref="L14:M14"/>
    <mergeCell ref="B3:E3"/>
    <mergeCell ref="L3:S3"/>
    <mergeCell ref="B5:B9"/>
    <mergeCell ref="C5:C9"/>
    <mergeCell ref="L5:R5"/>
    <mergeCell ref="L6:Q6"/>
    <mergeCell ref="L7:P7"/>
    <mergeCell ref="L8:M8"/>
    <mergeCell ref="L9:M9"/>
  </mergeCells>
  <phoneticPr fontId="1"/>
  <conditionalFormatting sqref="L5 L10 L15 L20 L25 L30 L35">
    <cfRule type="cellIs" dxfId="73" priority="24" operator="lessThanOrEqual">
      <formula>4.5</formula>
    </cfRule>
    <cfRule type="cellIs" dxfId="72" priority="33" operator="greaterThanOrEqual">
      <formula>7.5</formula>
    </cfRule>
    <cfRule type="dataBar" priority="34">
      <dataBar>
        <cfvo type="num" val="0"/>
        <cfvo type="num" val="7"/>
        <color rgb="FFFFC000"/>
      </dataBar>
      <extLst>
        <ext xmlns:x14="http://schemas.microsoft.com/office/spreadsheetml/2009/9/main" uri="{B025F937-C7B1-47D3-B67F-A62EFF666E3E}">
          <x14:id>{B4B85C13-0063-4234-BFD5-8EF46CE7B972}</x14:id>
        </ext>
      </extLst>
    </cfRule>
  </conditionalFormatting>
  <conditionalFormatting sqref="L6 L11 L16 L21 L26 L31 L36">
    <cfRule type="cellIs" dxfId="71" priority="23" operator="lessThanOrEqual">
      <formula>4.5</formula>
    </cfRule>
    <cfRule type="cellIs" dxfId="70" priority="31" operator="greaterThanOrEqual">
      <formula>6.5</formula>
    </cfRule>
    <cfRule type="dataBar" priority="32">
      <dataBar>
        <cfvo type="num" val="0"/>
        <cfvo type="num" val="6"/>
        <color rgb="FF00D09A"/>
      </dataBar>
      <extLst>
        <ext xmlns:x14="http://schemas.microsoft.com/office/spreadsheetml/2009/9/main" uri="{B025F937-C7B1-47D3-B67F-A62EFF666E3E}">
          <x14:id>{D186F758-FF41-484E-BA0D-91FE74F9DADF}</x14:id>
        </ext>
      </extLst>
    </cfRule>
  </conditionalFormatting>
  <conditionalFormatting sqref="L12 L7 L17 L22 L27 L32 L37">
    <cfRule type="cellIs" dxfId="69" priority="22" operator="lessThanOrEqual">
      <formula>2.5</formula>
    </cfRule>
    <cfRule type="cellIs" dxfId="68" priority="29" operator="greaterThanOrEqual">
      <formula>5.5</formula>
    </cfRule>
    <cfRule type="dataBar" priority="30">
      <dataBar>
        <cfvo type="num" val="0"/>
        <cfvo type="num" val="5"/>
        <color rgb="FFFF9393"/>
      </dataBar>
      <extLst>
        <ext xmlns:x14="http://schemas.microsoft.com/office/spreadsheetml/2009/9/main" uri="{B025F937-C7B1-47D3-B67F-A62EFF666E3E}">
          <x14:id>{5167A73D-BAF6-4471-A4FE-F434D723344A}</x14:id>
        </ext>
      </extLst>
    </cfRule>
  </conditionalFormatting>
  <conditionalFormatting sqref="L13 L8 L18 L23 L28 L33 L38">
    <cfRule type="cellIs" dxfId="67" priority="21" operator="lessThanOrEqual">
      <formula>1.5</formula>
    </cfRule>
    <cfRule type="cellIs" dxfId="66" priority="27" operator="greaterThanOrEqual">
      <formula>2.5</formula>
    </cfRule>
    <cfRule type="dataBar" priority="28">
      <dataBar>
        <cfvo type="num" val="0"/>
        <cfvo type="num" val="2"/>
        <color rgb="FFC48FFF"/>
      </dataBar>
      <extLst>
        <ext xmlns:x14="http://schemas.microsoft.com/office/spreadsheetml/2009/9/main" uri="{B025F937-C7B1-47D3-B67F-A62EFF666E3E}">
          <x14:id>{CF5E0303-1FCF-4017-BD18-FD0AC14BEC61}</x14:id>
        </ext>
      </extLst>
    </cfRule>
  </conditionalFormatting>
  <conditionalFormatting sqref="L14 L9 L19 L24 L29 L34 L39">
    <cfRule type="cellIs" dxfId="65" priority="20" operator="lessThanOrEqual">
      <formula>1.5</formula>
    </cfRule>
    <cfRule type="cellIs" dxfId="64" priority="25" operator="greaterThanOrEqual">
      <formula>2.5</formula>
    </cfRule>
    <cfRule type="dataBar" priority="26">
      <dataBar>
        <cfvo type="num" val="0"/>
        <cfvo type="num" val="2"/>
        <color rgb="FF33CCFF"/>
      </dataBar>
      <extLst>
        <ext xmlns:x14="http://schemas.microsoft.com/office/spreadsheetml/2009/9/main" uri="{B025F937-C7B1-47D3-B67F-A62EFF666E3E}">
          <x14:id>{49E10006-0B8E-4116-9256-C909E01B63E9}</x14:id>
        </ext>
      </extLst>
    </cfRule>
  </conditionalFormatting>
  <conditionalFormatting sqref="C5:C39">
    <cfRule type="containsText" dxfId="63" priority="18" operator="containsText" text="土">
      <formula>NOT(ISERROR(SEARCH("土",C5)))</formula>
    </cfRule>
    <cfRule type="containsText" dxfId="62" priority="19" operator="containsText" text="日">
      <formula>NOT(ISERROR(SEARCH("日",C5)))</formula>
    </cfRule>
  </conditionalFormatting>
  <conditionalFormatting sqref="Z30">
    <cfRule type="dataBar" priority="17">
      <dataBar showValue="0">
        <cfvo type="num" val="0"/>
        <cfvo type="num" val="49"/>
        <color rgb="FFFFC000"/>
      </dataBar>
      <extLst>
        <ext xmlns:x14="http://schemas.microsoft.com/office/spreadsheetml/2009/9/main" uri="{B025F937-C7B1-47D3-B67F-A62EFF666E3E}">
          <x14:id>{60D07FED-1712-4369-90C4-FB81505EA401}</x14:id>
        </ext>
      </extLst>
    </cfRule>
  </conditionalFormatting>
  <conditionalFormatting sqref="Z32">
    <cfRule type="dataBar" priority="16">
      <dataBar showValue="0">
        <cfvo type="num" val="0"/>
        <cfvo type="num" val="49"/>
        <color rgb="FF00D09A"/>
      </dataBar>
      <extLst>
        <ext xmlns:x14="http://schemas.microsoft.com/office/spreadsheetml/2009/9/main" uri="{B025F937-C7B1-47D3-B67F-A62EFF666E3E}">
          <x14:id>{926612BA-F8E6-4C6C-9E59-97AFFF079C0F}</x14:id>
        </ext>
      </extLst>
    </cfRule>
  </conditionalFormatting>
  <conditionalFormatting sqref="Z34">
    <cfRule type="dataBar" priority="15">
      <dataBar showValue="0">
        <cfvo type="num" val="0"/>
        <cfvo type="num" val="49"/>
        <color rgb="FFFF9393"/>
      </dataBar>
      <extLst>
        <ext xmlns:x14="http://schemas.microsoft.com/office/spreadsheetml/2009/9/main" uri="{B025F937-C7B1-47D3-B67F-A62EFF666E3E}">
          <x14:id>{14D7F176-D773-409F-96F5-78DFD5CA512D}</x14:id>
        </ext>
      </extLst>
    </cfRule>
  </conditionalFormatting>
  <conditionalFormatting sqref="Z36">
    <cfRule type="dataBar" priority="14">
      <dataBar showValue="0">
        <cfvo type="num" val="0"/>
        <cfvo type="num" val="49"/>
        <color rgb="FFC48FFF"/>
      </dataBar>
      <extLst>
        <ext xmlns:x14="http://schemas.microsoft.com/office/spreadsheetml/2009/9/main" uri="{B025F937-C7B1-47D3-B67F-A62EFF666E3E}">
          <x14:id>{71C816D6-3662-41B2-A8DB-68F73D7B2E5D}</x14:id>
        </ext>
      </extLst>
    </cfRule>
  </conditionalFormatting>
  <conditionalFormatting sqref="Z38">
    <cfRule type="dataBar" priority="13">
      <dataBar showValue="0">
        <cfvo type="num" val="0"/>
        <cfvo type="num" val="49"/>
        <color rgb="FF33CCFF"/>
      </dataBar>
      <extLst>
        <ext xmlns:x14="http://schemas.microsoft.com/office/spreadsheetml/2009/9/main" uri="{B025F937-C7B1-47D3-B67F-A62EFF666E3E}">
          <x14:id>{E79740D9-CBF7-4B1B-B459-E551D5A38DFE}</x14:id>
        </ext>
      </extLst>
    </cfRule>
  </conditionalFormatting>
  <conditionalFormatting sqref="Y30">
    <cfRule type="cellIs" dxfId="61" priority="11" operator="lessThan">
      <formula>35</formula>
    </cfRule>
    <cfRule type="cellIs" dxfId="60" priority="12" operator="greaterThan">
      <formula>49</formula>
    </cfRule>
  </conditionalFormatting>
  <conditionalFormatting sqref="Y32">
    <cfRule type="cellIs" dxfId="59" priority="9" operator="lessThan">
      <formula>35</formula>
    </cfRule>
    <cfRule type="cellIs" dxfId="58" priority="10" operator="greaterThan">
      <formula>42</formula>
    </cfRule>
  </conditionalFormatting>
  <conditionalFormatting sqref="Y34">
    <cfRule type="cellIs" dxfId="57" priority="7" operator="lessThan">
      <formula>21</formula>
    </cfRule>
    <cfRule type="cellIs" dxfId="56" priority="8" operator="greaterThan">
      <formula>35</formula>
    </cfRule>
  </conditionalFormatting>
  <conditionalFormatting sqref="Y36">
    <cfRule type="cellIs" dxfId="55" priority="5" operator="lessThan">
      <formula>14</formula>
    </cfRule>
    <cfRule type="cellIs" dxfId="54" priority="6" operator="greaterThan">
      <formula>14</formula>
    </cfRule>
  </conditionalFormatting>
  <conditionalFormatting sqref="Y38">
    <cfRule type="cellIs" dxfId="53" priority="3" operator="lessThan">
      <formula>14</formula>
    </cfRule>
    <cfRule type="cellIs" dxfId="52" priority="4" operator="greaterThan">
      <formula>14</formula>
    </cfRule>
  </conditionalFormatting>
  <conditionalFormatting sqref="T5:T39">
    <cfRule type="containsText" dxfId="51" priority="1" operator="containsText" text="不足です">
      <formula>NOT(ISERROR(SEARCH("不足です",T5)))</formula>
    </cfRule>
    <cfRule type="containsText" dxfId="50" priority="2" operator="containsText" text="とり過ぎです">
      <formula>NOT(ISERROR(SEARCH("とり過ぎです",T5)))</formula>
    </cfRule>
  </conditionalFormatting>
  <dataValidations count="1">
    <dataValidation type="list" allowBlank="1" showInputMessage="1" showErrorMessage="1" sqref="G5:G39 I5:I39 K5:K39">
      <formula1>"0,0.5,1.0,1.5,2.0,2.5,3.0,3.5,4.0,4.5,5.0,5.5,6.0,6.5,7.0,7.5,8.0,8.5,9.0,9.5,10.0"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61" orientation="portrait" r:id="rId1"/>
  <rowBreaks count="1" manualBreakCount="1">
    <brk id="40" max="33" man="1"/>
  </rowBreaks>
  <colBreaks count="1" manualBreakCount="1">
    <brk id="20" max="39" man="1"/>
  </col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4B85C13-0063-4234-BFD5-8EF46CE7B972}">
            <x14:dataBar minLength="0" maxLength="100" gradient="0">
              <x14:cfvo type="num">
                <xm:f>0</xm:f>
              </x14:cfvo>
              <x14:cfvo type="num">
                <xm:f>7</xm:f>
              </x14:cfvo>
              <x14:negativeFillColor rgb="FFFF0000"/>
              <x14:axisColor rgb="FF000000"/>
            </x14:dataBar>
          </x14:cfRule>
          <xm:sqref>L5 L10 L15 L20 L25 L30 L35</xm:sqref>
        </x14:conditionalFormatting>
        <x14:conditionalFormatting xmlns:xm="http://schemas.microsoft.com/office/excel/2006/main">
          <x14:cfRule type="dataBar" id="{D186F758-FF41-484E-BA0D-91FE74F9DADF}">
            <x14:dataBar minLength="0" maxLength="100" gradient="0">
              <x14:cfvo type="num">
                <xm:f>0</xm:f>
              </x14:cfvo>
              <x14:cfvo type="num">
                <xm:f>6</xm:f>
              </x14:cfvo>
              <x14:negativeFillColor rgb="FFFF0000"/>
              <x14:axisColor rgb="FF000000"/>
            </x14:dataBar>
          </x14:cfRule>
          <xm:sqref>L6 L11 L16 L21 L26 L31 L36</xm:sqref>
        </x14:conditionalFormatting>
        <x14:conditionalFormatting xmlns:xm="http://schemas.microsoft.com/office/excel/2006/main">
          <x14:cfRule type="dataBar" id="{5167A73D-BAF6-4471-A4FE-F434D723344A}">
            <x14:dataBar minLength="0" maxLength="100" gradient="0">
              <x14:cfvo type="num">
                <xm:f>0</xm:f>
              </x14:cfvo>
              <x14:cfvo type="num">
                <xm:f>5</xm:f>
              </x14:cfvo>
              <x14:negativeFillColor rgb="FFFF0000"/>
              <x14:axisColor rgb="FF000000"/>
            </x14:dataBar>
          </x14:cfRule>
          <xm:sqref>L12 L7 L17 L22 L27 L32 L37</xm:sqref>
        </x14:conditionalFormatting>
        <x14:conditionalFormatting xmlns:xm="http://schemas.microsoft.com/office/excel/2006/main">
          <x14:cfRule type="dataBar" id="{CF5E0303-1FCF-4017-BD18-FD0AC14BEC61}">
            <x14:dataBar minLength="0" maxLength="100" gradient="0">
              <x14:cfvo type="num">
                <xm:f>0</xm:f>
              </x14:cfvo>
              <x14:cfvo type="num">
                <xm:f>2</xm:f>
              </x14:cfvo>
              <x14:negativeFillColor rgb="FFFF0000"/>
              <x14:axisColor rgb="FF000000"/>
            </x14:dataBar>
          </x14:cfRule>
          <xm:sqref>L13 L8 L18 L23 L28 L33 L38</xm:sqref>
        </x14:conditionalFormatting>
        <x14:conditionalFormatting xmlns:xm="http://schemas.microsoft.com/office/excel/2006/main">
          <x14:cfRule type="dataBar" id="{49E10006-0B8E-4116-9256-C909E01B63E9}">
            <x14:dataBar minLength="0" maxLength="100" gradient="0">
              <x14:cfvo type="num">
                <xm:f>0</xm:f>
              </x14:cfvo>
              <x14:cfvo type="num">
                <xm:f>2</xm:f>
              </x14:cfvo>
              <x14:negativeFillColor rgb="FFFF0000"/>
              <x14:axisColor rgb="FF000000"/>
            </x14:dataBar>
          </x14:cfRule>
          <xm:sqref>L14 L9 L19 L24 L29 L34 L39</xm:sqref>
        </x14:conditionalFormatting>
        <x14:conditionalFormatting xmlns:xm="http://schemas.microsoft.com/office/excel/2006/main">
          <x14:cfRule type="dataBar" id="{60D07FED-1712-4369-90C4-FB81505EA401}">
            <x14:dataBar minLength="0" maxLength="100">
              <x14:cfvo type="num">
                <xm:f>0</xm:f>
              </x14:cfvo>
              <x14:cfvo type="num">
                <xm:f>49</xm:f>
              </x14:cfvo>
              <x14:negativeFillColor rgb="FFFF0000"/>
              <x14:axisColor rgb="FF000000"/>
            </x14:dataBar>
          </x14:cfRule>
          <xm:sqref>Z30</xm:sqref>
        </x14:conditionalFormatting>
        <x14:conditionalFormatting xmlns:xm="http://schemas.microsoft.com/office/excel/2006/main">
          <x14:cfRule type="dataBar" id="{926612BA-F8E6-4C6C-9E59-97AFFF079C0F}">
            <x14:dataBar minLength="0" maxLength="100">
              <x14:cfvo type="num">
                <xm:f>0</xm:f>
              </x14:cfvo>
              <x14:cfvo type="num">
                <xm:f>49</xm:f>
              </x14:cfvo>
              <x14:negativeFillColor rgb="FFFF0000"/>
              <x14:axisColor rgb="FF000000"/>
            </x14:dataBar>
          </x14:cfRule>
          <xm:sqref>Z32</xm:sqref>
        </x14:conditionalFormatting>
        <x14:conditionalFormatting xmlns:xm="http://schemas.microsoft.com/office/excel/2006/main">
          <x14:cfRule type="dataBar" id="{14D7F176-D773-409F-96F5-78DFD5CA512D}">
            <x14:dataBar minLength="0" maxLength="100">
              <x14:cfvo type="num">
                <xm:f>0</xm:f>
              </x14:cfvo>
              <x14:cfvo type="num">
                <xm:f>49</xm:f>
              </x14:cfvo>
              <x14:negativeFillColor rgb="FFFF0000"/>
              <x14:axisColor rgb="FF000000"/>
            </x14:dataBar>
          </x14:cfRule>
          <xm:sqref>Z34</xm:sqref>
        </x14:conditionalFormatting>
        <x14:conditionalFormatting xmlns:xm="http://schemas.microsoft.com/office/excel/2006/main">
          <x14:cfRule type="dataBar" id="{71C816D6-3662-41B2-A8DB-68F73D7B2E5D}">
            <x14:dataBar minLength="0" maxLength="100">
              <x14:cfvo type="num">
                <xm:f>0</xm:f>
              </x14:cfvo>
              <x14:cfvo type="num">
                <xm:f>49</xm:f>
              </x14:cfvo>
              <x14:negativeFillColor rgb="FFFF0000"/>
              <x14:axisColor rgb="FF000000"/>
            </x14:dataBar>
          </x14:cfRule>
          <xm:sqref>Z36</xm:sqref>
        </x14:conditionalFormatting>
        <x14:conditionalFormatting xmlns:xm="http://schemas.microsoft.com/office/excel/2006/main">
          <x14:cfRule type="dataBar" id="{E79740D9-CBF7-4B1B-B459-E551D5A38DFE}">
            <x14:dataBar minLength="0" maxLength="100">
              <x14:cfvo type="num">
                <xm:f>0</xm:f>
              </x14:cfvo>
              <x14:cfvo type="num">
                <xm:f>49</xm:f>
              </x14:cfvo>
              <x14:negativeFillColor rgb="FFFF0000"/>
              <x14:axisColor rgb="FF000000"/>
            </x14:dataBar>
          </x14:cfRule>
          <xm:sqref>Z38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G58"/>
  <sheetViews>
    <sheetView zoomScale="75" zoomScaleNormal="75" zoomScaleSheetLayoutView="28" workbookViewId="0">
      <selection activeCell="B3" sqref="B3:E3"/>
    </sheetView>
  </sheetViews>
  <sheetFormatPr defaultRowHeight="16.5"/>
  <cols>
    <col min="1" max="1" width="1.25" customWidth="1"/>
    <col min="2" max="2" width="6" style="2" customWidth="1"/>
    <col min="3" max="3" width="2.875" style="2" customWidth="1"/>
    <col min="4" max="4" width="0.375" style="2" customWidth="1"/>
    <col min="5" max="5" width="11.875" style="1" customWidth="1"/>
    <col min="6" max="6" width="18.5" customWidth="1"/>
    <col min="7" max="7" width="7.25" customWidth="1"/>
    <col min="8" max="8" width="18.5" customWidth="1"/>
    <col min="9" max="9" width="7.25" customWidth="1"/>
    <col min="10" max="10" width="18.5" customWidth="1"/>
    <col min="11" max="11" width="7.25" customWidth="1"/>
    <col min="12" max="18" width="3" customWidth="1"/>
    <col min="19" max="19" width="0.875" customWidth="1"/>
    <col min="20" max="20" width="14.875" customWidth="1"/>
    <col min="21" max="21" width="2.75" customWidth="1"/>
    <col min="25" max="25" width="26.5" customWidth="1"/>
    <col min="34" max="34" width="2.375" customWidth="1"/>
  </cols>
  <sheetData>
    <row r="1" spans="2:20" ht="6.75" customHeight="1"/>
    <row r="2" spans="2:20" ht="37.5" customHeight="1" thickBot="1">
      <c r="B2" s="3"/>
    </row>
    <row r="3" spans="2:20" ht="18" thickTop="1" thickBot="1">
      <c r="B3" s="102"/>
      <c r="C3" s="102"/>
      <c r="D3" s="102"/>
      <c r="E3" s="103"/>
      <c r="F3" s="59" t="s">
        <v>1</v>
      </c>
      <c r="G3" s="12" t="s">
        <v>25</v>
      </c>
      <c r="H3" s="12" t="s">
        <v>2</v>
      </c>
      <c r="I3" s="12" t="s">
        <v>24</v>
      </c>
      <c r="J3" s="12" t="s">
        <v>3</v>
      </c>
      <c r="K3" s="12" t="s">
        <v>25</v>
      </c>
      <c r="L3" s="99"/>
      <c r="M3" s="100"/>
      <c r="N3" s="100"/>
      <c r="O3" s="100"/>
      <c r="P3" s="100"/>
      <c r="Q3" s="100"/>
      <c r="R3" s="100"/>
      <c r="S3" s="101"/>
      <c r="T3" s="78"/>
    </row>
    <row r="4" spans="2:20" ht="1.5" customHeight="1" thickTop="1" thickBot="1"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2:20" ht="20.25" customHeight="1" thickTop="1" thickBot="1">
      <c r="B5" s="104">
        <v>40716</v>
      </c>
      <c r="C5" s="105" t="s">
        <v>26</v>
      </c>
      <c r="D5" s="25"/>
      <c r="E5" s="13" t="s">
        <v>0</v>
      </c>
      <c r="F5" s="18"/>
      <c r="G5" s="38"/>
      <c r="H5" s="4"/>
      <c r="I5" s="45"/>
      <c r="J5" s="5"/>
      <c r="K5" s="52"/>
      <c r="L5" s="97">
        <f>G5+I5+K5</f>
        <v>0</v>
      </c>
      <c r="M5" s="98"/>
      <c r="N5" s="98"/>
      <c r="O5" s="98"/>
      <c r="P5" s="98"/>
      <c r="Q5" s="98"/>
      <c r="R5" s="98"/>
      <c r="S5" s="71"/>
      <c r="T5" s="79" t="str">
        <f>IF(AND(G5="",I5="",K5=""),"",IF(SUM(G5,I5,K5)&gt;7,"とり過ぎです",IF(SUM(G5,I5,K5)&lt;5,"不足です","適量です")))</f>
        <v/>
      </c>
    </row>
    <row r="6" spans="2:20" ht="20.25" customHeight="1" thickTop="1" thickBot="1">
      <c r="B6" s="104"/>
      <c r="C6" s="105"/>
      <c r="D6" s="25"/>
      <c r="E6" s="14" t="s">
        <v>4</v>
      </c>
      <c r="F6" s="19"/>
      <c r="G6" s="39"/>
      <c r="H6" s="6"/>
      <c r="I6" s="46"/>
      <c r="J6" s="7"/>
      <c r="K6" s="53"/>
      <c r="L6" s="97">
        <f t="shared" ref="L6:L39" si="0">G6+I6+K6</f>
        <v>0</v>
      </c>
      <c r="M6" s="98"/>
      <c r="N6" s="98"/>
      <c r="O6" s="98"/>
      <c r="P6" s="98"/>
      <c r="Q6" s="98"/>
      <c r="R6" s="72"/>
      <c r="S6" s="71"/>
      <c r="T6" s="79" t="str">
        <f>IF(AND(G6="",I6="",K6=""),"",IF(SUM(G6,I6,K6)&gt;6,"とり過ぎです",IF(SUM(G6,I6,K6)&lt;5,"不足です","適量です")))</f>
        <v/>
      </c>
    </row>
    <row r="7" spans="2:20" ht="20.25" customHeight="1" thickTop="1" thickBot="1">
      <c r="B7" s="104"/>
      <c r="C7" s="105"/>
      <c r="D7" s="25"/>
      <c r="E7" s="15" t="s">
        <v>5</v>
      </c>
      <c r="F7" s="20"/>
      <c r="G7" s="40"/>
      <c r="H7" s="8"/>
      <c r="I7" s="47"/>
      <c r="J7" s="9"/>
      <c r="K7" s="54"/>
      <c r="L7" s="97">
        <f t="shared" si="0"/>
        <v>0</v>
      </c>
      <c r="M7" s="98"/>
      <c r="N7" s="98"/>
      <c r="O7" s="98"/>
      <c r="P7" s="98"/>
      <c r="Q7" s="72"/>
      <c r="R7" s="72"/>
      <c r="S7" s="71"/>
      <c r="T7" s="79" t="str">
        <f>IF(AND(G7="",I7="",K7=""),"",IF(SUM(G7,I7,K7)&gt;5,"とり過ぎです",IF(SUM(G7,I7,K7)&lt;3,"不足です","適量です")))</f>
        <v/>
      </c>
    </row>
    <row r="8" spans="2:20" ht="20.25" customHeight="1" thickTop="1" thickBot="1">
      <c r="B8" s="104"/>
      <c r="C8" s="105"/>
      <c r="D8" s="25"/>
      <c r="E8" s="16" t="s">
        <v>6</v>
      </c>
      <c r="F8" s="21"/>
      <c r="G8" s="41"/>
      <c r="H8" s="10"/>
      <c r="I8" s="48"/>
      <c r="J8" s="11"/>
      <c r="K8" s="55"/>
      <c r="L8" s="97">
        <f t="shared" si="0"/>
        <v>0</v>
      </c>
      <c r="M8" s="98"/>
      <c r="N8" s="72"/>
      <c r="O8" s="72"/>
      <c r="P8" s="72"/>
      <c r="Q8" s="72"/>
      <c r="R8" s="72"/>
      <c r="S8" s="71"/>
      <c r="T8" s="79" t="str">
        <f>IF(AND(G8="",I8="",K8=""),"",IF(SUM(G8,I8,K8)&gt;2,"とり過ぎです",IF(SUM(G8,I8,K8)&lt;2,"不足です","適量です")))</f>
        <v/>
      </c>
    </row>
    <row r="9" spans="2:20" ht="20.25" customHeight="1" thickTop="1" thickBot="1">
      <c r="B9" s="104"/>
      <c r="C9" s="105"/>
      <c r="D9" s="26"/>
      <c r="E9" s="27" t="s">
        <v>7</v>
      </c>
      <c r="F9" s="28"/>
      <c r="G9" s="42"/>
      <c r="H9" s="29"/>
      <c r="I9" s="49"/>
      <c r="J9" s="30"/>
      <c r="K9" s="56"/>
      <c r="L9" s="93">
        <f t="shared" si="0"/>
        <v>0</v>
      </c>
      <c r="M9" s="94"/>
      <c r="N9" s="73"/>
      <c r="O9" s="73"/>
      <c r="P9" s="73"/>
      <c r="Q9" s="73"/>
      <c r="R9" s="73"/>
      <c r="S9" s="74"/>
      <c r="T9" s="80" t="str">
        <f>IF(AND(G9="",I9="",K9=""),"",IF(SUM(G9,I9,K9)&gt;2,"とり過ぎです",IF(SUM(G9,I9,K9)&lt;2,"不足です","適量です")))</f>
        <v/>
      </c>
    </row>
    <row r="10" spans="2:20" ht="20.25" customHeight="1" thickTop="1" thickBot="1">
      <c r="B10" s="104">
        <v>40717</v>
      </c>
      <c r="C10" s="105" t="s">
        <v>10</v>
      </c>
      <c r="D10" s="31"/>
      <c r="E10" s="32" t="s">
        <v>0</v>
      </c>
      <c r="F10" s="33"/>
      <c r="G10" s="43"/>
      <c r="H10" s="34"/>
      <c r="I10" s="50"/>
      <c r="J10" s="35"/>
      <c r="K10" s="57"/>
      <c r="L10" s="95">
        <f t="shared" si="0"/>
        <v>0</v>
      </c>
      <c r="M10" s="96"/>
      <c r="N10" s="96"/>
      <c r="O10" s="96"/>
      <c r="P10" s="96"/>
      <c r="Q10" s="96"/>
      <c r="R10" s="96"/>
      <c r="S10" s="75"/>
      <c r="T10" s="82" t="str">
        <f>IF(AND(G10="",I10="",K10=""),"",IF(SUM(G10,I10,K10)&gt;7,"とり過ぎです",IF(SUM(G10,I10,K10)&lt;5,"不足です","適量です")))</f>
        <v/>
      </c>
    </row>
    <row r="11" spans="2:20" ht="20.25" customHeight="1" thickTop="1" thickBot="1">
      <c r="B11" s="104"/>
      <c r="C11" s="105"/>
      <c r="D11" s="25"/>
      <c r="E11" s="14" t="s">
        <v>4</v>
      </c>
      <c r="F11" s="19"/>
      <c r="G11" s="39"/>
      <c r="H11" s="6"/>
      <c r="I11" s="46"/>
      <c r="J11" s="7"/>
      <c r="K11" s="53"/>
      <c r="L11" s="97">
        <f t="shared" si="0"/>
        <v>0</v>
      </c>
      <c r="M11" s="98"/>
      <c r="N11" s="98"/>
      <c r="O11" s="98"/>
      <c r="P11" s="98"/>
      <c r="Q11" s="98"/>
      <c r="R11" s="72"/>
      <c r="S11" s="71"/>
      <c r="T11" s="79" t="str">
        <f>IF(AND(G11="",I11="",K11=""),"",IF(SUM(G11,I11,K11)&gt;6,"とり過ぎです",IF(SUM(G11,I11,K11)&lt;5,"不足です","適量です")))</f>
        <v/>
      </c>
    </row>
    <row r="12" spans="2:20" ht="20.25" customHeight="1" thickTop="1" thickBot="1">
      <c r="B12" s="104"/>
      <c r="C12" s="105"/>
      <c r="D12" s="25"/>
      <c r="E12" s="15" t="s">
        <v>5</v>
      </c>
      <c r="F12" s="20"/>
      <c r="G12" s="40"/>
      <c r="H12" s="8"/>
      <c r="I12" s="47"/>
      <c r="J12" s="9"/>
      <c r="K12" s="54"/>
      <c r="L12" s="97">
        <f t="shared" si="0"/>
        <v>0</v>
      </c>
      <c r="M12" s="98"/>
      <c r="N12" s="98"/>
      <c r="O12" s="98"/>
      <c r="P12" s="98"/>
      <c r="Q12" s="72"/>
      <c r="R12" s="72"/>
      <c r="S12" s="71"/>
      <c r="T12" s="79" t="str">
        <f>IF(AND(G12="",I12="",K12=""),"",IF(SUM(G12,I12,K12)&gt;5,"とり過ぎです",IF(SUM(G12,I12,K12)&lt;3,"不足です","適量です")))</f>
        <v/>
      </c>
    </row>
    <row r="13" spans="2:20" ht="20.25" customHeight="1" thickTop="1" thickBot="1">
      <c r="B13" s="104"/>
      <c r="C13" s="105"/>
      <c r="D13" s="25"/>
      <c r="E13" s="16" t="s">
        <v>6</v>
      </c>
      <c r="F13" s="21"/>
      <c r="G13" s="41"/>
      <c r="H13" s="10"/>
      <c r="I13" s="48"/>
      <c r="J13" s="11"/>
      <c r="K13" s="55"/>
      <c r="L13" s="97">
        <f t="shared" si="0"/>
        <v>0</v>
      </c>
      <c r="M13" s="98"/>
      <c r="N13" s="72"/>
      <c r="O13" s="72"/>
      <c r="P13" s="72"/>
      <c r="Q13" s="72"/>
      <c r="R13" s="72"/>
      <c r="S13" s="71"/>
      <c r="T13" s="79" t="str">
        <f>IF(AND(G13="",I13="",K13=""),"",IF(SUM(G13,I13,K13)&gt;2,"とり過ぎです",IF(SUM(G13,I13,K13)&lt;2,"不足です","適量です")))</f>
        <v/>
      </c>
    </row>
    <row r="14" spans="2:20" ht="20.25" customHeight="1" thickTop="1" thickBot="1">
      <c r="B14" s="104"/>
      <c r="C14" s="105"/>
      <c r="D14" s="26"/>
      <c r="E14" s="27" t="s">
        <v>7</v>
      </c>
      <c r="F14" s="28"/>
      <c r="G14" s="42"/>
      <c r="H14" s="29"/>
      <c r="I14" s="49"/>
      <c r="J14" s="30"/>
      <c r="K14" s="56"/>
      <c r="L14" s="93">
        <f t="shared" si="0"/>
        <v>0</v>
      </c>
      <c r="M14" s="94"/>
      <c r="N14" s="73"/>
      <c r="O14" s="73"/>
      <c r="P14" s="73"/>
      <c r="Q14" s="73"/>
      <c r="R14" s="73"/>
      <c r="S14" s="74"/>
      <c r="T14" s="83" t="str">
        <f>IF(AND(G14="",I14="",K14=""),"",IF(SUM(G14,I14,K14)&gt;2,"とり過ぎです",IF(SUM(G14,I14,K14)&lt;2,"不足です","適量です")))</f>
        <v/>
      </c>
    </row>
    <row r="15" spans="2:20" ht="20.25" customHeight="1" thickTop="1" thickBot="1">
      <c r="B15" s="104">
        <v>40718</v>
      </c>
      <c r="C15" s="105" t="s">
        <v>11</v>
      </c>
      <c r="D15" s="31"/>
      <c r="E15" s="32" t="s">
        <v>0</v>
      </c>
      <c r="F15" s="33"/>
      <c r="G15" s="43"/>
      <c r="H15" s="34"/>
      <c r="I15" s="50"/>
      <c r="J15" s="35"/>
      <c r="K15" s="57"/>
      <c r="L15" s="95">
        <f t="shared" si="0"/>
        <v>0</v>
      </c>
      <c r="M15" s="96"/>
      <c r="N15" s="96"/>
      <c r="O15" s="96"/>
      <c r="P15" s="96"/>
      <c r="Q15" s="96"/>
      <c r="R15" s="96"/>
      <c r="S15" s="75"/>
      <c r="T15" s="81" t="str">
        <f t="shared" ref="T15" si="1">IF(AND(G15="",I15="",K15=""),"",IF(SUM(G15,I15,K15)&gt;7,"とり過ぎです",IF(SUM(G15,I15,K15)&lt;5,"不足です","適量です")))</f>
        <v/>
      </c>
    </row>
    <row r="16" spans="2:20" ht="20.25" customHeight="1" thickTop="1" thickBot="1">
      <c r="B16" s="104"/>
      <c r="C16" s="105"/>
      <c r="D16" s="25"/>
      <c r="E16" s="14" t="s">
        <v>4</v>
      </c>
      <c r="F16" s="19"/>
      <c r="G16" s="39"/>
      <c r="H16" s="6"/>
      <c r="I16" s="46"/>
      <c r="J16" s="7"/>
      <c r="K16" s="53"/>
      <c r="L16" s="97">
        <f t="shared" si="0"/>
        <v>0</v>
      </c>
      <c r="M16" s="98"/>
      <c r="N16" s="98"/>
      <c r="O16" s="98"/>
      <c r="P16" s="98"/>
      <c r="Q16" s="98"/>
      <c r="R16" s="72"/>
      <c r="S16" s="71"/>
      <c r="T16" s="79" t="str">
        <f t="shared" ref="T16" si="2">IF(AND(G16="",I16="",K16=""),"",IF(SUM(G16,I16,K16)&gt;6,"とり過ぎです",IF(SUM(G16,I16,K16)&lt;5,"不足です","適量です")))</f>
        <v/>
      </c>
    </row>
    <row r="17" spans="2:33" ht="20.25" customHeight="1" thickTop="1" thickBot="1">
      <c r="B17" s="104"/>
      <c r="C17" s="105"/>
      <c r="D17" s="25"/>
      <c r="E17" s="15" t="s">
        <v>5</v>
      </c>
      <c r="F17" s="20"/>
      <c r="G17" s="40"/>
      <c r="H17" s="8"/>
      <c r="I17" s="47"/>
      <c r="J17" s="9"/>
      <c r="K17" s="54"/>
      <c r="L17" s="97">
        <f t="shared" si="0"/>
        <v>0</v>
      </c>
      <c r="M17" s="98"/>
      <c r="N17" s="98"/>
      <c r="O17" s="98"/>
      <c r="P17" s="98"/>
      <c r="Q17" s="72"/>
      <c r="R17" s="72"/>
      <c r="S17" s="71"/>
      <c r="T17" s="79" t="str">
        <f t="shared" ref="T17" si="3">IF(AND(G17="",I17="",K17=""),"",IF(SUM(G17,I17,K17)&gt;5,"とり過ぎです",IF(SUM(G17,I17,K17)&lt;3,"不足です","適量です")))</f>
        <v/>
      </c>
    </row>
    <row r="18" spans="2:33" ht="20.25" customHeight="1" thickTop="1" thickBot="1">
      <c r="B18" s="104"/>
      <c r="C18" s="105"/>
      <c r="D18" s="25"/>
      <c r="E18" s="16" t="s">
        <v>6</v>
      </c>
      <c r="F18" s="21"/>
      <c r="G18" s="41"/>
      <c r="H18" s="10"/>
      <c r="I18" s="48"/>
      <c r="J18" s="11"/>
      <c r="K18" s="55"/>
      <c r="L18" s="97">
        <f t="shared" si="0"/>
        <v>0</v>
      </c>
      <c r="M18" s="98"/>
      <c r="N18" s="72"/>
      <c r="O18" s="72"/>
      <c r="P18" s="72"/>
      <c r="Q18" s="72"/>
      <c r="R18" s="72"/>
      <c r="S18" s="71"/>
      <c r="T18" s="79" t="str">
        <f t="shared" ref="T18:T19" si="4">IF(AND(G18="",I18="",K18=""),"",IF(SUM(G18,I18,K18)&gt;2,"とり過ぎです",IF(SUM(G18,I18,K18)&lt;2,"不足です","適量です")))</f>
        <v/>
      </c>
    </row>
    <row r="19" spans="2:33" ht="20.25" customHeight="1" thickTop="1" thickBot="1">
      <c r="B19" s="104"/>
      <c r="C19" s="105"/>
      <c r="D19" s="26"/>
      <c r="E19" s="27" t="s">
        <v>7</v>
      </c>
      <c r="F19" s="28"/>
      <c r="G19" s="42"/>
      <c r="H19" s="29"/>
      <c r="I19" s="49"/>
      <c r="J19" s="30"/>
      <c r="K19" s="56"/>
      <c r="L19" s="93">
        <f t="shared" si="0"/>
        <v>0</v>
      </c>
      <c r="M19" s="94"/>
      <c r="N19" s="73"/>
      <c r="O19" s="73"/>
      <c r="P19" s="73"/>
      <c r="Q19" s="73"/>
      <c r="R19" s="73"/>
      <c r="S19" s="74"/>
      <c r="T19" s="80" t="str">
        <f t="shared" si="4"/>
        <v/>
      </c>
    </row>
    <row r="20" spans="2:33" ht="20.25" customHeight="1" thickTop="1" thickBot="1">
      <c r="B20" s="104">
        <v>40719</v>
      </c>
      <c r="C20" s="105" t="s">
        <v>12</v>
      </c>
      <c r="D20" s="31"/>
      <c r="E20" s="32" t="s">
        <v>0</v>
      </c>
      <c r="F20" s="33"/>
      <c r="G20" s="43"/>
      <c r="H20" s="34"/>
      <c r="I20" s="50"/>
      <c r="J20" s="35"/>
      <c r="K20" s="57"/>
      <c r="L20" s="95">
        <f t="shared" si="0"/>
        <v>0</v>
      </c>
      <c r="M20" s="96"/>
      <c r="N20" s="96"/>
      <c r="O20" s="96"/>
      <c r="P20" s="96"/>
      <c r="Q20" s="96"/>
      <c r="R20" s="96"/>
      <c r="S20" s="75"/>
      <c r="T20" s="82" t="str">
        <f t="shared" ref="T20" si="5">IF(AND(G20="",I20="",K20=""),"",IF(SUM(G20,I20,K20)&gt;7,"とり過ぎです",IF(SUM(G20,I20,K20)&lt;5,"不足です","適量です")))</f>
        <v/>
      </c>
    </row>
    <row r="21" spans="2:33" ht="20.25" customHeight="1" thickTop="1" thickBot="1">
      <c r="B21" s="104"/>
      <c r="C21" s="105"/>
      <c r="D21" s="25"/>
      <c r="E21" s="14" t="s">
        <v>4</v>
      </c>
      <c r="F21" s="19"/>
      <c r="G21" s="39"/>
      <c r="H21" s="6"/>
      <c r="I21" s="46"/>
      <c r="J21" s="7"/>
      <c r="K21" s="53"/>
      <c r="L21" s="97">
        <f t="shared" si="0"/>
        <v>0</v>
      </c>
      <c r="M21" s="98"/>
      <c r="N21" s="98"/>
      <c r="O21" s="98"/>
      <c r="P21" s="98"/>
      <c r="Q21" s="98"/>
      <c r="R21" s="72"/>
      <c r="S21" s="71"/>
      <c r="T21" s="79" t="str">
        <f t="shared" ref="T21" si="6">IF(AND(G21="",I21="",K21=""),"",IF(SUM(G21,I21,K21)&gt;6,"とり過ぎです",IF(SUM(G21,I21,K21)&lt;5,"不足です","適量です")))</f>
        <v/>
      </c>
    </row>
    <row r="22" spans="2:33" ht="20.25" customHeight="1" thickTop="1" thickBot="1">
      <c r="B22" s="104"/>
      <c r="C22" s="105"/>
      <c r="D22" s="25"/>
      <c r="E22" s="15" t="s">
        <v>5</v>
      </c>
      <c r="F22" s="20"/>
      <c r="G22" s="40"/>
      <c r="H22" s="8"/>
      <c r="I22" s="47"/>
      <c r="J22" s="9"/>
      <c r="K22" s="54"/>
      <c r="L22" s="97">
        <f t="shared" si="0"/>
        <v>0</v>
      </c>
      <c r="M22" s="98"/>
      <c r="N22" s="98"/>
      <c r="O22" s="98"/>
      <c r="P22" s="98"/>
      <c r="Q22" s="72"/>
      <c r="R22" s="72"/>
      <c r="S22" s="71"/>
      <c r="T22" s="79" t="str">
        <f t="shared" ref="T22" si="7">IF(AND(G22="",I22="",K22=""),"",IF(SUM(G22,I22,K22)&gt;5,"とり過ぎです",IF(SUM(G22,I22,K22)&lt;3,"不足です","適量です")))</f>
        <v/>
      </c>
    </row>
    <row r="23" spans="2:33" ht="20.25" customHeight="1" thickTop="1" thickBot="1">
      <c r="B23" s="104"/>
      <c r="C23" s="105"/>
      <c r="D23" s="25"/>
      <c r="E23" s="16" t="s">
        <v>6</v>
      </c>
      <c r="F23" s="21"/>
      <c r="G23" s="41"/>
      <c r="H23" s="10"/>
      <c r="I23" s="48"/>
      <c r="J23" s="11"/>
      <c r="K23" s="55"/>
      <c r="L23" s="97">
        <f t="shared" si="0"/>
        <v>0</v>
      </c>
      <c r="M23" s="98"/>
      <c r="N23" s="72"/>
      <c r="O23" s="72"/>
      <c r="P23" s="72"/>
      <c r="Q23" s="72"/>
      <c r="R23" s="72"/>
      <c r="S23" s="71"/>
      <c r="T23" s="79" t="str">
        <f t="shared" ref="T23:T24" si="8">IF(AND(G23="",I23="",K23=""),"",IF(SUM(G23,I23,K23)&gt;2,"とり過ぎです",IF(SUM(G23,I23,K23)&lt;2,"不足です","適量です")))</f>
        <v/>
      </c>
    </row>
    <row r="24" spans="2:33" ht="20.25" customHeight="1" thickTop="1" thickBot="1">
      <c r="B24" s="104"/>
      <c r="C24" s="105"/>
      <c r="D24" s="26"/>
      <c r="E24" s="27" t="s">
        <v>7</v>
      </c>
      <c r="F24" s="28"/>
      <c r="G24" s="42"/>
      <c r="H24" s="29"/>
      <c r="I24" s="49"/>
      <c r="J24" s="30"/>
      <c r="K24" s="56"/>
      <c r="L24" s="93">
        <f t="shared" si="0"/>
        <v>0</v>
      </c>
      <c r="M24" s="94"/>
      <c r="N24" s="73"/>
      <c r="O24" s="73"/>
      <c r="P24" s="73"/>
      <c r="Q24" s="73"/>
      <c r="R24" s="73"/>
      <c r="S24" s="74"/>
      <c r="T24" s="83" t="str">
        <f t="shared" si="8"/>
        <v/>
      </c>
    </row>
    <row r="25" spans="2:33" ht="20.25" customHeight="1" thickTop="1" thickBot="1">
      <c r="B25" s="104">
        <v>40720</v>
      </c>
      <c r="C25" s="105" t="s">
        <v>27</v>
      </c>
      <c r="E25" s="13" t="s">
        <v>0</v>
      </c>
      <c r="F25" s="18"/>
      <c r="G25" s="38"/>
      <c r="H25" s="4"/>
      <c r="I25" s="45"/>
      <c r="J25" s="5"/>
      <c r="K25" s="52"/>
      <c r="L25" s="95">
        <f t="shared" si="0"/>
        <v>0</v>
      </c>
      <c r="M25" s="96"/>
      <c r="N25" s="96"/>
      <c r="O25" s="96"/>
      <c r="P25" s="96"/>
      <c r="Q25" s="96"/>
      <c r="R25" s="96"/>
      <c r="S25" s="75"/>
      <c r="T25" s="81" t="str">
        <f t="shared" ref="T25" si="9">IF(AND(G25="",I25="",K25=""),"",IF(SUM(G25,I25,K25)&gt;7,"とり過ぎです",IF(SUM(G25,I25,K25)&lt;5,"不足です","適量です")))</f>
        <v/>
      </c>
    </row>
    <row r="26" spans="2:33" ht="20.25" customHeight="1" thickTop="1" thickBot="1">
      <c r="B26" s="104"/>
      <c r="C26" s="105"/>
      <c r="E26" s="14" t="s">
        <v>4</v>
      </c>
      <c r="F26" s="19"/>
      <c r="G26" s="39"/>
      <c r="H26" s="6"/>
      <c r="I26" s="46"/>
      <c r="J26" s="7"/>
      <c r="K26" s="53"/>
      <c r="L26" s="97">
        <f t="shared" si="0"/>
        <v>0</v>
      </c>
      <c r="M26" s="98"/>
      <c r="N26" s="98"/>
      <c r="O26" s="98"/>
      <c r="P26" s="98"/>
      <c r="Q26" s="98"/>
      <c r="R26" s="72"/>
      <c r="S26" s="71"/>
      <c r="T26" s="79" t="str">
        <f t="shared" ref="T26" si="10">IF(AND(G26="",I26="",K26=""),"",IF(SUM(G26,I26,K26)&gt;6,"とり過ぎです",IF(SUM(G26,I26,K26)&lt;5,"不足です","適量です")))</f>
        <v/>
      </c>
    </row>
    <row r="27" spans="2:33" ht="20.25" customHeight="1" thickTop="1" thickBot="1">
      <c r="B27" s="104"/>
      <c r="C27" s="105"/>
      <c r="E27" s="15" t="s">
        <v>5</v>
      </c>
      <c r="F27" s="20"/>
      <c r="G27" s="40"/>
      <c r="H27" s="8"/>
      <c r="I27" s="47"/>
      <c r="J27" s="9"/>
      <c r="K27" s="54"/>
      <c r="L27" s="97">
        <f t="shared" si="0"/>
        <v>0</v>
      </c>
      <c r="M27" s="98"/>
      <c r="N27" s="98"/>
      <c r="O27" s="98"/>
      <c r="P27" s="98"/>
      <c r="Q27" s="72"/>
      <c r="R27" s="72"/>
      <c r="S27" s="71"/>
      <c r="T27" s="79" t="str">
        <f t="shared" ref="T27" si="11">IF(AND(G27="",I27="",K27=""),"",IF(SUM(G27,I27,K27)&gt;5,"とり過ぎです",IF(SUM(G27,I27,K27)&lt;3,"不足です","適量です")))</f>
        <v/>
      </c>
    </row>
    <row r="28" spans="2:33" ht="20.25" customHeight="1" thickTop="1" thickBot="1">
      <c r="B28" s="104"/>
      <c r="C28" s="105"/>
      <c r="E28" s="16" t="s">
        <v>6</v>
      </c>
      <c r="F28" s="21"/>
      <c r="G28" s="41"/>
      <c r="H28" s="10"/>
      <c r="I28" s="48"/>
      <c r="J28" s="11"/>
      <c r="K28" s="55"/>
      <c r="L28" s="97">
        <f t="shared" si="0"/>
        <v>0</v>
      </c>
      <c r="M28" s="98"/>
      <c r="N28" s="72"/>
      <c r="O28" s="72"/>
      <c r="P28" s="72"/>
      <c r="Q28" s="72"/>
      <c r="R28" s="72"/>
      <c r="S28" s="71"/>
      <c r="T28" s="79" t="str">
        <f t="shared" ref="T28:T29" si="12">IF(AND(G28="",I28="",K28=""),"",IF(SUM(G28,I28,K28)&gt;2,"とり過ぎです",IF(SUM(G28,I28,K28)&lt;2,"不足です","適量です")))</f>
        <v/>
      </c>
    </row>
    <row r="29" spans="2:33" ht="20.25" customHeight="1" thickTop="1" thickBot="1">
      <c r="B29" s="104"/>
      <c r="C29" s="105"/>
      <c r="E29" s="36" t="s">
        <v>7</v>
      </c>
      <c r="F29" s="22"/>
      <c r="G29" s="44"/>
      <c r="H29" s="23"/>
      <c r="I29" s="51"/>
      <c r="J29" s="24"/>
      <c r="K29" s="58"/>
      <c r="L29" s="93">
        <f t="shared" si="0"/>
        <v>0</v>
      </c>
      <c r="M29" s="94"/>
      <c r="N29" s="73"/>
      <c r="O29" s="73"/>
      <c r="P29" s="73"/>
      <c r="Q29" s="73"/>
      <c r="R29" s="73"/>
      <c r="S29" s="74"/>
      <c r="T29" s="80" t="str">
        <f t="shared" si="12"/>
        <v/>
      </c>
      <c r="V29" s="84" t="s">
        <v>36</v>
      </c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6"/>
    </row>
    <row r="30" spans="2:33" ht="20.25" customHeight="1" thickTop="1" thickBot="1">
      <c r="B30" s="104">
        <v>40721</v>
      </c>
      <c r="C30" s="105" t="s">
        <v>8</v>
      </c>
      <c r="D30" s="31"/>
      <c r="E30" s="32" t="s">
        <v>0</v>
      </c>
      <c r="F30" s="33"/>
      <c r="G30" s="43"/>
      <c r="H30" s="34"/>
      <c r="I30" s="50"/>
      <c r="J30" s="35"/>
      <c r="K30" s="57"/>
      <c r="L30" s="95">
        <f t="shared" si="0"/>
        <v>0</v>
      </c>
      <c r="M30" s="96"/>
      <c r="N30" s="96"/>
      <c r="O30" s="96"/>
      <c r="P30" s="96"/>
      <c r="Q30" s="96"/>
      <c r="R30" s="96"/>
      <c r="S30" s="75"/>
      <c r="T30" s="82" t="str">
        <f t="shared" ref="T30" si="13">IF(AND(G30="",I30="",K30=""),"",IF(SUM(G30,I30,K30)&gt;7,"とり過ぎです",IF(SUM(G30,I30,K30)&lt;5,"不足です","適量です")))</f>
        <v/>
      </c>
      <c r="V30" s="108" t="s">
        <v>0</v>
      </c>
      <c r="W30" s="109"/>
      <c r="X30" s="110"/>
      <c r="Y30" s="122">
        <f>SUM(L5,L10,L15,L20,L25,L30,L35)</f>
        <v>0</v>
      </c>
      <c r="Z30" s="124">
        <f>Y30</f>
        <v>0</v>
      </c>
      <c r="AA30" s="125"/>
      <c r="AB30" s="125"/>
      <c r="AC30" s="125"/>
      <c r="AD30" s="125"/>
      <c r="AE30" s="125"/>
      <c r="AF30" s="125"/>
      <c r="AG30" s="126"/>
    </row>
    <row r="31" spans="2:33" ht="20.25" customHeight="1" thickTop="1" thickBot="1">
      <c r="B31" s="104"/>
      <c r="C31" s="105"/>
      <c r="D31" s="25"/>
      <c r="E31" s="14" t="s">
        <v>4</v>
      </c>
      <c r="F31" s="19"/>
      <c r="G31" s="39"/>
      <c r="H31" s="6"/>
      <c r="I31" s="46"/>
      <c r="J31" s="7"/>
      <c r="K31" s="53"/>
      <c r="L31" s="97">
        <f t="shared" si="0"/>
        <v>0</v>
      </c>
      <c r="M31" s="98"/>
      <c r="N31" s="98"/>
      <c r="O31" s="98"/>
      <c r="P31" s="98"/>
      <c r="Q31" s="98"/>
      <c r="R31" s="72"/>
      <c r="S31" s="71"/>
      <c r="T31" s="79" t="str">
        <f t="shared" ref="T31" si="14">IF(AND(G31="",I31="",K31=""),"",IF(SUM(G31,I31,K31)&gt;6,"とり過ぎです",IF(SUM(G31,I31,K31)&lt;5,"不足です","適量です")))</f>
        <v/>
      </c>
      <c r="V31" s="111"/>
      <c r="W31" s="112"/>
      <c r="X31" s="113"/>
      <c r="Y31" s="123"/>
      <c r="Z31" s="127"/>
      <c r="AA31" s="128"/>
      <c r="AB31" s="128"/>
      <c r="AC31" s="128"/>
      <c r="AD31" s="128"/>
      <c r="AE31" s="128"/>
      <c r="AF31" s="128"/>
      <c r="AG31" s="129"/>
    </row>
    <row r="32" spans="2:33" ht="20.25" customHeight="1" thickTop="1" thickBot="1">
      <c r="B32" s="104"/>
      <c r="C32" s="105"/>
      <c r="D32" s="25"/>
      <c r="E32" s="15" t="s">
        <v>5</v>
      </c>
      <c r="F32" s="20"/>
      <c r="G32" s="40"/>
      <c r="H32" s="8"/>
      <c r="I32" s="47"/>
      <c r="J32" s="9"/>
      <c r="K32" s="54"/>
      <c r="L32" s="97">
        <f t="shared" si="0"/>
        <v>0</v>
      </c>
      <c r="M32" s="98"/>
      <c r="N32" s="98"/>
      <c r="O32" s="98"/>
      <c r="P32" s="98"/>
      <c r="Q32" s="72"/>
      <c r="R32" s="72"/>
      <c r="S32" s="71"/>
      <c r="T32" s="79" t="str">
        <f t="shared" ref="T32" si="15">IF(AND(G32="",I32="",K32=""),"",IF(SUM(G32,I32,K32)&gt;5,"とり過ぎです",IF(SUM(G32,I32,K32)&lt;3,"不足です","適量です")))</f>
        <v/>
      </c>
      <c r="V32" s="114" t="s">
        <v>4</v>
      </c>
      <c r="W32" s="115"/>
      <c r="X32" s="116"/>
      <c r="Y32" s="120">
        <f>SUM(L6,L11,L16,L21,L26,L31,L36)</f>
        <v>0</v>
      </c>
      <c r="Z32" s="130">
        <f t="shared" ref="Z32" si="16">Y32</f>
        <v>0</v>
      </c>
      <c r="AA32" s="131"/>
      <c r="AB32" s="131"/>
      <c r="AC32" s="131"/>
      <c r="AD32" s="131"/>
      <c r="AE32" s="131"/>
      <c r="AF32" s="131"/>
      <c r="AG32" s="132"/>
    </row>
    <row r="33" spans="2:33" ht="20.25" customHeight="1" thickTop="1" thickBot="1">
      <c r="B33" s="104"/>
      <c r="C33" s="105"/>
      <c r="D33" s="25"/>
      <c r="E33" s="16" t="s">
        <v>6</v>
      </c>
      <c r="F33" s="21"/>
      <c r="G33" s="41"/>
      <c r="H33" s="10"/>
      <c r="I33" s="48"/>
      <c r="J33" s="11"/>
      <c r="K33" s="55"/>
      <c r="L33" s="97">
        <f t="shared" si="0"/>
        <v>0</v>
      </c>
      <c r="M33" s="98"/>
      <c r="N33" s="72"/>
      <c r="O33" s="72"/>
      <c r="P33" s="72"/>
      <c r="Q33" s="72"/>
      <c r="R33" s="72"/>
      <c r="S33" s="71"/>
      <c r="T33" s="79" t="str">
        <f t="shared" ref="T33:T34" si="17">IF(AND(G33="",I33="",K33=""),"",IF(SUM(G33,I33,K33)&gt;2,"とり過ぎです",IF(SUM(G33,I33,K33)&lt;2,"不足です","適量です")))</f>
        <v/>
      </c>
      <c r="V33" s="111"/>
      <c r="W33" s="112"/>
      <c r="X33" s="113"/>
      <c r="Y33" s="123"/>
      <c r="Z33" s="127"/>
      <c r="AA33" s="128"/>
      <c r="AB33" s="128"/>
      <c r="AC33" s="128"/>
      <c r="AD33" s="128"/>
      <c r="AE33" s="128"/>
      <c r="AF33" s="128"/>
      <c r="AG33" s="129"/>
    </row>
    <row r="34" spans="2:33" ht="20.25" customHeight="1" thickTop="1" thickBot="1">
      <c r="B34" s="104"/>
      <c r="C34" s="105"/>
      <c r="D34" s="26"/>
      <c r="E34" s="27" t="s">
        <v>7</v>
      </c>
      <c r="F34" s="28"/>
      <c r="G34" s="42"/>
      <c r="H34" s="29"/>
      <c r="I34" s="49"/>
      <c r="J34" s="30"/>
      <c r="K34" s="56"/>
      <c r="L34" s="93">
        <f t="shared" si="0"/>
        <v>0</v>
      </c>
      <c r="M34" s="94"/>
      <c r="N34" s="73"/>
      <c r="O34" s="73"/>
      <c r="P34" s="73"/>
      <c r="Q34" s="73"/>
      <c r="R34" s="73"/>
      <c r="S34" s="74"/>
      <c r="T34" s="83" t="str">
        <f t="shared" si="17"/>
        <v/>
      </c>
      <c r="V34" s="114" t="s">
        <v>5</v>
      </c>
      <c r="W34" s="115"/>
      <c r="X34" s="116"/>
      <c r="Y34" s="120">
        <f>SUM(L7,L12,L17,L22,L27,L32,L37)</f>
        <v>0</v>
      </c>
      <c r="Z34" s="130">
        <f t="shared" ref="Z34" si="18">Y34</f>
        <v>0</v>
      </c>
      <c r="AA34" s="131"/>
      <c r="AB34" s="131"/>
      <c r="AC34" s="131"/>
      <c r="AD34" s="131"/>
      <c r="AE34" s="131"/>
      <c r="AF34" s="131"/>
      <c r="AG34" s="132"/>
    </row>
    <row r="35" spans="2:33" ht="20.25" customHeight="1" thickTop="1" thickBot="1">
      <c r="B35" s="104">
        <v>40722</v>
      </c>
      <c r="C35" s="105" t="s">
        <v>9</v>
      </c>
      <c r="E35" s="13" t="s">
        <v>0</v>
      </c>
      <c r="F35" s="18"/>
      <c r="G35" s="38"/>
      <c r="H35" s="4"/>
      <c r="I35" s="45"/>
      <c r="J35" s="5"/>
      <c r="K35" s="52"/>
      <c r="L35" s="95">
        <f t="shared" si="0"/>
        <v>0</v>
      </c>
      <c r="M35" s="96"/>
      <c r="N35" s="96"/>
      <c r="O35" s="96"/>
      <c r="P35" s="96"/>
      <c r="Q35" s="96"/>
      <c r="R35" s="96"/>
      <c r="S35" s="75"/>
      <c r="T35" s="81" t="str">
        <f t="shared" ref="T35" si="19">IF(AND(G35="",I35="",K35=""),"",IF(SUM(G35,I35,K35)&gt;7,"とり過ぎです",IF(SUM(G35,I35,K35)&lt;5,"不足です","適量です")))</f>
        <v/>
      </c>
      <c r="V35" s="111"/>
      <c r="W35" s="112"/>
      <c r="X35" s="113"/>
      <c r="Y35" s="123"/>
      <c r="Z35" s="127"/>
      <c r="AA35" s="128"/>
      <c r="AB35" s="128"/>
      <c r="AC35" s="128"/>
      <c r="AD35" s="128"/>
      <c r="AE35" s="128"/>
      <c r="AF35" s="128"/>
      <c r="AG35" s="129"/>
    </row>
    <row r="36" spans="2:33" ht="20.25" customHeight="1" thickTop="1" thickBot="1">
      <c r="B36" s="104"/>
      <c r="C36" s="105"/>
      <c r="E36" s="14" t="s">
        <v>4</v>
      </c>
      <c r="F36" s="19"/>
      <c r="G36" s="39"/>
      <c r="H36" s="6"/>
      <c r="I36" s="46"/>
      <c r="J36" s="7"/>
      <c r="K36" s="53"/>
      <c r="L36" s="97">
        <f t="shared" si="0"/>
        <v>0</v>
      </c>
      <c r="M36" s="98"/>
      <c r="N36" s="98"/>
      <c r="O36" s="98"/>
      <c r="P36" s="98"/>
      <c r="Q36" s="98"/>
      <c r="R36" s="72"/>
      <c r="S36" s="71"/>
      <c r="T36" s="79" t="str">
        <f t="shared" ref="T36" si="20">IF(AND(G36="",I36="",K36=""),"",IF(SUM(G36,I36,K36)&gt;6,"とり過ぎです",IF(SUM(G36,I36,K36)&lt;5,"不足です","適量です")))</f>
        <v/>
      </c>
      <c r="V36" s="114" t="s">
        <v>6</v>
      </c>
      <c r="W36" s="115"/>
      <c r="X36" s="116"/>
      <c r="Y36" s="120">
        <f>SUM(L8,L13,L18,L23,L28,L33,L38)</f>
        <v>0</v>
      </c>
      <c r="Z36" s="130">
        <f t="shared" ref="Z36" si="21">Y36</f>
        <v>0</v>
      </c>
      <c r="AA36" s="131"/>
      <c r="AB36" s="131"/>
      <c r="AC36" s="131"/>
      <c r="AD36" s="131"/>
      <c r="AE36" s="131"/>
      <c r="AF36" s="131"/>
      <c r="AG36" s="132"/>
    </row>
    <row r="37" spans="2:33" ht="20.25" customHeight="1" thickTop="1" thickBot="1">
      <c r="B37" s="104"/>
      <c r="C37" s="105"/>
      <c r="E37" s="15" t="s">
        <v>5</v>
      </c>
      <c r="F37" s="20"/>
      <c r="G37" s="40"/>
      <c r="H37" s="8"/>
      <c r="I37" s="47"/>
      <c r="J37" s="9"/>
      <c r="K37" s="54"/>
      <c r="L37" s="97">
        <f t="shared" si="0"/>
        <v>0</v>
      </c>
      <c r="M37" s="98"/>
      <c r="N37" s="98"/>
      <c r="O37" s="98"/>
      <c r="P37" s="98"/>
      <c r="Q37" s="72"/>
      <c r="R37" s="72"/>
      <c r="S37" s="71"/>
      <c r="T37" s="79" t="str">
        <f t="shared" ref="T37" si="22">IF(AND(G37="",I37="",K37=""),"",IF(SUM(G37,I37,K37)&gt;5,"とり過ぎです",IF(SUM(G37,I37,K37)&lt;3,"不足です","適量です")))</f>
        <v/>
      </c>
      <c r="V37" s="111"/>
      <c r="W37" s="112"/>
      <c r="X37" s="113"/>
      <c r="Y37" s="123"/>
      <c r="Z37" s="127"/>
      <c r="AA37" s="128"/>
      <c r="AB37" s="128"/>
      <c r="AC37" s="128"/>
      <c r="AD37" s="128"/>
      <c r="AE37" s="128"/>
      <c r="AF37" s="128"/>
      <c r="AG37" s="129"/>
    </row>
    <row r="38" spans="2:33" ht="20.25" customHeight="1" thickTop="1" thickBot="1">
      <c r="B38" s="104"/>
      <c r="C38" s="105"/>
      <c r="E38" s="16" t="s">
        <v>6</v>
      </c>
      <c r="F38" s="21"/>
      <c r="G38" s="41"/>
      <c r="H38" s="10"/>
      <c r="I38" s="48"/>
      <c r="J38" s="11"/>
      <c r="K38" s="55"/>
      <c r="L38" s="97">
        <f t="shared" si="0"/>
        <v>0</v>
      </c>
      <c r="M38" s="98"/>
      <c r="N38" s="72"/>
      <c r="O38" s="72"/>
      <c r="P38" s="72"/>
      <c r="Q38" s="72"/>
      <c r="R38" s="72"/>
      <c r="S38" s="71"/>
      <c r="T38" s="79" t="str">
        <f t="shared" ref="T38:T39" si="23">IF(AND(G38="",I38="",K38=""),"",IF(SUM(G38,I38,K38)&gt;2,"とり過ぎです",IF(SUM(G38,I38,K38)&lt;2,"不足です","適量です")))</f>
        <v/>
      </c>
      <c r="V38" s="114" t="s">
        <v>7</v>
      </c>
      <c r="W38" s="115"/>
      <c r="X38" s="116"/>
      <c r="Y38" s="120">
        <f>SUM(L9,L14,L19,L24,L29,L34,L39)</f>
        <v>0</v>
      </c>
      <c r="Z38" s="130">
        <f t="shared" ref="Z38" si="24">Y38</f>
        <v>0</v>
      </c>
      <c r="AA38" s="131"/>
      <c r="AB38" s="131"/>
      <c r="AC38" s="131"/>
      <c r="AD38" s="131"/>
      <c r="AE38" s="131"/>
      <c r="AF38" s="131"/>
      <c r="AG38" s="132"/>
    </row>
    <row r="39" spans="2:33" ht="20.25" customHeight="1" thickTop="1" thickBot="1">
      <c r="B39" s="104"/>
      <c r="C39" s="105"/>
      <c r="E39" s="17" t="s">
        <v>7</v>
      </c>
      <c r="F39" s="22"/>
      <c r="G39" s="44"/>
      <c r="H39" s="23"/>
      <c r="I39" s="51"/>
      <c r="J39" s="24"/>
      <c r="K39" s="58"/>
      <c r="L39" s="106">
        <f t="shared" si="0"/>
        <v>0</v>
      </c>
      <c r="M39" s="107"/>
      <c r="N39" s="76"/>
      <c r="O39" s="76"/>
      <c r="P39" s="76"/>
      <c r="Q39" s="76"/>
      <c r="R39" s="76"/>
      <c r="S39" s="77"/>
      <c r="T39" s="79" t="str">
        <f t="shared" si="23"/>
        <v/>
      </c>
      <c r="V39" s="117"/>
      <c r="W39" s="118"/>
      <c r="X39" s="119"/>
      <c r="Y39" s="121"/>
      <c r="Z39" s="133"/>
      <c r="AA39" s="134"/>
      <c r="AB39" s="134"/>
      <c r="AC39" s="134"/>
      <c r="AD39" s="134"/>
      <c r="AE39" s="134"/>
      <c r="AF39" s="134"/>
      <c r="AG39" s="135"/>
    </row>
    <row r="40" spans="2:33" ht="26.2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7.25" customHeight="1"/>
  </sheetData>
  <mergeCells count="66">
    <mergeCell ref="L34:M34"/>
    <mergeCell ref="V34:X35"/>
    <mergeCell ref="Y34:Y35"/>
    <mergeCell ref="Z34:AG35"/>
    <mergeCell ref="B35:B39"/>
    <mergeCell ref="C35:C39"/>
    <mergeCell ref="L35:R35"/>
    <mergeCell ref="L36:Q36"/>
    <mergeCell ref="V36:X37"/>
    <mergeCell ref="Z36:AG37"/>
    <mergeCell ref="L37:P37"/>
    <mergeCell ref="L38:M38"/>
    <mergeCell ref="V38:X39"/>
    <mergeCell ref="Y38:Y39"/>
    <mergeCell ref="Z38:AG39"/>
    <mergeCell ref="L39:M39"/>
    <mergeCell ref="Y36:Y37"/>
    <mergeCell ref="B30:B34"/>
    <mergeCell ref="C30:C34"/>
    <mergeCell ref="Z30:AG31"/>
    <mergeCell ref="L31:Q31"/>
    <mergeCell ref="L32:P32"/>
    <mergeCell ref="V32:X33"/>
    <mergeCell ref="Y32:Y33"/>
    <mergeCell ref="Z32:AG33"/>
    <mergeCell ref="L30:R30"/>
    <mergeCell ref="V30:X31"/>
    <mergeCell ref="Y30:Y31"/>
    <mergeCell ref="L33:M33"/>
    <mergeCell ref="B25:B29"/>
    <mergeCell ref="C25:C29"/>
    <mergeCell ref="L25:R25"/>
    <mergeCell ref="L26:Q26"/>
    <mergeCell ref="L27:P27"/>
    <mergeCell ref="L28:M28"/>
    <mergeCell ref="L29:M29"/>
    <mergeCell ref="B20:B24"/>
    <mergeCell ref="C20:C24"/>
    <mergeCell ref="L20:R20"/>
    <mergeCell ref="L21:Q21"/>
    <mergeCell ref="L22:P22"/>
    <mergeCell ref="L23:M23"/>
    <mergeCell ref="L24:M24"/>
    <mergeCell ref="B15:B19"/>
    <mergeCell ref="C15:C19"/>
    <mergeCell ref="L15:R15"/>
    <mergeCell ref="L16:Q16"/>
    <mergeCell ref="L17:P17"/>
    <mergeCell ref="L18:M18"/>
    <mergeCell ref="L19:M19"/>
    <mergeCell ref="B10:B14"/>
    <mergeCell ref="C10:C14"/>
    <mergeCell ref="L10:R10"/>
    <mergeCell ref="L11:Q11"/>
    <mergeCell ref="L12:P12"/>
    <mergeCell ref="L13:M13"/>
    <mergeCell ref="L14:M14"/>
    <mergeCell ref="B3:E3"/>
    <mergeCell ref="L3:S3"/>
    <mergeCell ref="B5:B9"/>
    <mergeCell ref="C5:C9"/>
    <mergeCell ref="L5:R5"/>
    <mergeCell ref="L6:Q6"/>
    <mergeCell ref="L7:P7"/>
    <mergeCell ref="L8:M8"/>
    <mergeCell ref="L9:M9"/>
  </mergeCells>
  <phoneticPr fontId="1"/>
  <conditionalFormatting sqref="L5 L10 L15 L20 L25 L30 L35">
    <cfRule type="cellIs" dxfId="49" priority="24" operator="lessThanOrEqual">
      <formula>4.5</formula>
    </cfRule>
    <cfRule type="cellIs" dxfId="48" priority="33" operator="greaterThanOrEqual">
      <formula>7.5</formula>
    </cfRule>
    <cfRule type="dataBar" priority="34">
      <dataBar>
        <cfvo type="num" val="0"/>
        <cfvo type="num" val="7"/>
        <color rgb="FFFFC000"/>
      </dataBar>
      <extLst>
        <ext xmlns:x14="http://schemas.microsoft.com/office/spreadsheetml/2009/9/main" uri="{B025F937-C7B1-47D3-B67F-A62EFF666E3E}">
          <x14:id>{EAE8A62A-10E2-4BA2-92B2-2491A8B1161D}</x14:id>
        </ext>
      </extLst>
    </cfRule>
  </conditionalFormatting>
  <conditionalFormatting sqref="L6 L11 L16 L21 L26 L31 L36">
    <cfRule type="cellIs" dxfId="47" priority="23" operator="lessThanOrEqual">
      <formula>4.5</formula>
    </cfRule>
    <cfRule type="cellIs" dxfId="46" priority="31" operator="greaterThanOrEqual">
      <formula>6.5</formula>
    </cfRule>
    <cfRule type="dataBar" priority="32">
      <dataBar>
        <cfvo type="num" val="0"/>
        <cfvo type="num" val="6"/>
        <color rgb="FF00D09A"/>
      </dataBar>
      <extLst>
        <ext xmlns:x14="http://schemas.microsoft.com/office/spreadsheetml/2009/9/main" uri="{B025F937-C7B1-47D3-B67F-A62EFF666E3E}">
          <x14:id>{6ED3E0F9-CA81-47C5-8C7B-E44EF495294D}</x14:id>
        </ext>
      </extLst>
    </cfRule>
  </conditionalFormatting>
  <conditionalFormatting sqref="L12 L7 L17 L22 L27 L32 L37">
    <cfRule type="cellIs" dxfId="45" priority="22" operator="lessThanOrEqual">
      <formula>2.5</formula>
    </cfRule>
    <cfRule type="cellIs" dxfId="44" priority="29" operator="greaterThanOrEqual">
      <formula>5.5</formula>
    </cfRule>
    <cfRule type="dataBar" priority="30">
      <dataBar>
        <cfvo type="num" val="0"/>
        <cfvo type="num" val="5"/>
        <color rgb="FFFF9393"/>
      </dataBar>
      <extLst>
        <ext xmlns:x14="http://schemas.microsoft.com/office/spreadsheetml/2009/9/main" uri="{B025F937-C7B1-47D3-B67F-A62EFF666E3E}">
          <x14:id>{75A1AE18-436F-4E13-8A78-D978400051DF}</x14:id>
        </ext>
      </extLst>
    </cfRule>
  </conditionalFormatting>
  <conditionalFormatting sqref="L13 L8 L18 L23 L28 L33 L38">
    <cfRule type="cellIs" dxfId="43" priority="21" operator="lessThanOrEqual">
      <formula>1.5</formula>
    </cfRule>
    <cfRule type="cellIs" dxfId="42" priority="27" operator="greaterThanOrEqual">
      <formula>2.5</formula>
    </cfRule>
    <cfRule type="dataBar" priority="28">
      <dataBar>
        <cfvo type="num" val="0"/>
        <cfvo type="num" val="2"/>
        <color rgb="FFC48FFF"/>
      </dataBar>
      <extLst>
        <ext xmlns:x14="http://schemas.microsoft.com/office/spreadsheetml/2009/9/main" uri="{B025F937-C7B1-47D3-B67F-A62EFF666E3E}">
          <x14:id>{F4C9F660-3AC4-4FD2-86A6-38C7700D9C5D}</x14:id>
        </ext>
      </extLst>
    </cfRule>
  </conditionalFormatting>
  <conditionalFormatting sqref="L14 L9 L19 L24 L29 L34 L39">
    <cfRule type="cellIs" dxfId="41" priority="20" operator="lessThanOrEqual">
      <formula>1.5</formula>
    </cfRule>
    <cfRule type="cellIs" dxfId="40" priority="25" operator="greaterThanOrEqual">
      <formula>2.5</formula>
    </cfRule>
    <cfRule type="dataBar" priority="26">
      <dataBar>
        <cfvo type="num" val="0"/>
        <cfvo type="num" val="2"/>
        <color rgb="FF33CCFF"/>
      </dataBar>
      <extLst>
        <ext xmlns:x14="http://schemas.microsoft.com/office/spreadsheetml/2009/9/main" uri="{B025F937-C7B1-47D3-B67F-A62EFF666E3E}">
          <x14:id>{DC16BDB3-A932-4DBD-816D-06322EA6878E}</x14:id>
        </ext>
      </extLst>
    </cfRule>
  </conditionalFormatting>
  <conditionalFormatting sqref="C5:C39">
    <cfRule type="containsText" dxfId="39" priority="18" operator="containsText" text="土">
      <formula>NOT(ISERROR(SEARCH("土",C5)))</formula>
    </cfRule>
    <cfRule type="containsText" dxfId="38" priority="19" operator="containsText" text="日">
      <formula>NOT(ISERROR(SEARCH("日",C5)))</formula>
    </cfRule>
  </conditionalFormatting>
  <conditionalFormatting sqref="Z30">
    <cfRule type="dataBar" priority="17">
      <dataBar showValue="0">
        <cfvo type="num" val="0"/>
        <cfvo type="num" val="49"/>
        <color rgb="FFFFC000"/>
      </dataBar>
      <extLst>
        <ext xmlns:x14="http://schemas.microsoft.com/office/spreadsheetml/2009/9/main" uri="{B025F937-C7B1-47D3-B67F-A62EFF666E3E}">
          <x14:id>{35FA3C31-1888-403E-B69E-6CB908F10882}</x14:id>
        </ext>
      </extLst>
    </cfRule>
  </conditionalFormatting>
  <conditionalFormatting sqref="Z32">
    <cfRule type="dataBar" priority="16">
      <dataBar showValue="0">
        <cfvo type="num" val="0"/>
        <cfvo type="num" val="49"/>
        <color rgb="FF00D09A"/>
      </dataBar>
      <extLst>
        <ext xmlns:x14="http://schemas.microsoft.com/office/spreadsheetml/2009/9/main" uri="{B025F937-C7B1-47D3-B67F-A62EFF666E3E}">
          <x14:id>{C25CCBB1-0440-4FBA-B238-0B312CF55940}</x14:id>
        </ext>
      </extLst>
    </cfRule>
  </conditionalFormatting>
  <conditionalFormatting sqref="Z34">
    <cfRule type="dataBar" priority="15">
      <dataBar showValue="0">
        <cfvo type="num" val="0"/>
        <cfvo type="num" val="49"/>
        <color rgb="FFFF9393"/>
      </dataBar>
      <extLst>
        <ext xmlns:x14="http://schemas.microsoft.com/office/spreadsheetml/2009/9/main" uri="{B025F937-C7B1-47D3-B67F-A62EFF666E3E}">
          <x14:id>{38BB5943-ABB2-4EB8-80A3-7CD8B85B8D7B}</x14:id>
        </ext>
      </extLst>
    </cfRule>
  </conditionalFormatting>
  <conditionalFormatting sqref="Z36">
    <cfRule type="dataBar" priority="14">
      <dataBar showValue="0">
        <cfvo type="num" val="0"/>
        <cfvo type="num" val="49"/>
        <color rgb="FFC48FFF"/>
      </dataBar>
      <extLst>
        <ext xmlns:x14="http://schemas.microsoft.com/office/spreadsheetml/2009/9/main" uri="{B025F937-C7B1-47D3-B67F-A62EFF666E3E}">
          <x14:id>{27218045-DFD0-47BD-8A0C-21D9A48DF973}</x14:id>
        </ext>
      </extLst>
    </cfRule>
  </conditionalFormatting>
  <conditionalFormatting sqref="Z38">
    <cfRule type="dataBar" priority="13">
      <dataBar showValue="0">
        <cfvo type="num" val="0"/>
        <cfvo type="num" val="49"/>
        <color rgb="FF33CCFF"/>
      </dataBar>
      <extLst>
        <ext xmlns:x14="http://schemas.microsoft.com/office/spreadsheetml/2009/9/main" uri="{B025F937-C7B1-47D3-B67F-A62EFF666E3E}">
          <x14:id>{7A856162-A11B-49FD-875D-F3BEE69F302E}</x14:id>
        </ext>
      </extLst>
    </cfRule>
  </conditionalFormatting>
  <conditionalFormatting sqref="Y30">
    <cfRule type="cellIs" dxfId="37" priority="11" operator="lessThan">
      <formula>35</formula>
    </cfRule>
    <cfRule type="cellIs" dxfId="36" priority="12" operator="greaterThan">
      <formula>49</formula>
    </cfRule>
  </conditionalFormatting>
  <conditionalFormatting sqref="Y32">
    <cfRule type="cellIs" dxfId="35" priority="9" operator="lessThan">
      <formula>35</formula>
    </cfRule>
    <cfRule type="cellIs" dxfId="34" priority="10" operator="greaterThan">
      <formula>42</formula>
    </cfRule>
  </conditionalFormatting>
  <conditionalFormatting sqref="Y34">
    <cfRule type="cellIs" dxfId="33" priority="7" operator="lessThan">
      <formula>21</formula>
    </cfRule>
    <cfRule type="cellIs" dxfId="32" priority="8" operator="greaterThan">
      <formula>35</formula>
    </cfRule>
  </conditionalFormatting>
  <conditionalFormatting sqref="Y36">
    <cfRule type="cellIs" dxfId="31" priority="5" operator="lessThan">
      <formula>14</formula>
    </cfRule>
    <cfRule type="cellIs" dxfId="30" priority="6" operator="greaterThan">
      <formula>14</formula>
    </cfRule>
  </conditionalFormatting>
  <conditionalFormatting sqref="Y38">
    <cfRule type="cellIs" dxfId="29" priority="3" operator="lessThan">
      <formula>14</formula>
    </cfRule>
    <cfRule type="cellIs" dxfId="28" priority="4" operator="greaterThan">
      <formula>14</formula>
    </cfRule>
  </conditionalFormatting>
  <conditionalFormatting sqref="T5:T39">
    <cfRule type="containsText" dxfId="27" priority="1" operator="containsText" text="不足です">
      <formula>NOT(ISERROR(SEARCH("不足です",T5)))</formula>
    </cfRule>
    <cfRule type="containsText" dxfId="26" priority="2" operator="containsText" text="とり過ぎです">
      <formula>NOT(ISERROR(SEARCH("とり過ぎです",T5)))</formula>
    </cfRule>
  </conditionalFormatting>
  <dataValidations count="1">
    <dataValidation type="list" allowBlank="1" showInputMessage="1" showErrorMessage="1" sqref="G5:G39 I5:I39 K5:K39">
      <formula1>"0,0.5,1.0,1.5,2.0,2.5,3.0,3.5,4.0,4.5,5.0,5.5,6.0,6.5,7.0,7.5,8.0,8.5,9.0,9.5,10.0"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61" orientation="portrait" r:id="rId1"/>
  <rowBreaks count="1" manualBreakCount="1">
    <brk id="40" max="33" man="1"/>
  </rowBreaks>
  <colBreaks count="1" manualBreakCount="1">
    <brk id="20" max="39" man="1"/>
  </col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AE8A62A-10E2-4BA2-92B2-2491A8B1161D}">
            <x14:dataBar minLength="0" maxLength="100" gradient="0">
              <x14:cfvo type="num">
                <xm:f>0</xm:f>
              </x14:cfvo>
              <x14:cfvo type="num">
                <xm:f>7</xm:f>
              </x14:cfvo>
              <x14:negativeFillColor rgb="FFFF0000"/>
              <x14:axisColor rgb="FF000000"/>
            </x14:dataBar>
          </x14:cfRule>
          <xm:sqref>L5 L10 L15 L20 L25 L30 L35</xm:sqref>
        </x14:conditionalFormatting>
        <x14:conditionalFormatting xmlns:xm="http://schemas.microsoft.com/office/excel/2006/main">
          <x14:cfRule type="dataBar" id="{6ED3E0F9-CA81-47C5-8C7B-E44EF495294D}">
            <x14:dataBar minLength="0" maxLength="100" gradient="0">
              <x14:cfvo type="num">
                <xm:f>0</xm:f>
              </x14:cfvo>
              <x14:cfvo type="num">
                <xm:f>6</xm:f>
              </x14:cfvo>
              <x14:negativeFillColor rgb="FFFF0000"/>
              <x14:axisColor rgb="FF000000"/>
            </x14:dataBar>
          </x14:cfRule>
          <xm:sqref>L6 L11 L16 L21 L26 L31 L36</xm:sqref>
        </x14:conditionalFormatting>
        <x14:conditionalFormatting xmlns:xm="http://schemas.microsoft.com/office/excel/2006/main">
          <x14:cfRule type="dataBar" id="{75A1AE18-436F-4E13-8A78-D978400051DF}">
            <x14:dataBar minLength="0" maxLength="100" gradient="0">
              <x14:cfvo type="num">
                <xm:f>0</xm:f>
              </x14:cfvo>
              <x14:cfvo type="num">
                <xm:f>5</xm:f>
              </x14:cfvo>
              <x14:negativeFillColor rgb="FFFF0000"/>
              <x14:axisColor rgb="FF000000"/>
            </x14:dataBar>
          </x14:cfRule>
          <xm:sqref>L12 L7 L17 L22 L27 L32 L37</xm:sqref>
        </x14:conditionalFormatting>
        <x14:conditionalFormatting xmlns:xm="http://schemas.microsoft.com/office/excel/2006/main">
          <x14:cfRule type="dataBar" id="{F4C9F660-3AC4-4FD2-86A6-38C7700D9C5D}">
            <x14:dataBar minLength="0" maxLength="100" gradient="0">
              <x14:cfvo type="num">
                <xm:f>0</xm:f>
              </x14:cfvo>
              <x14:cfvo type="num">
                <xm:f>2</xm:f>
              </x14:cfvo>
              <x14:negativeFillColor rgb="FFFF0000"/>
              <x14:axisColor rgb="FF000000"/>
            </x14:dataBar>
          </x14:cfRule>
          <xm:sqref>L13 L8 L18 L23 L28 L33 L38</xm:sqref>
        </x14:conditionalFormatting>
        <x14:conditionalFormatting xmlns:xm="http://schemas.microsoft.com/office/excel/2006/main">
          <x14:cfRule type="dataBar" id="{DC16BDB3-A932-4DBD-816D-06322EA6878E}">
            <x14:dataBar minLength="0" maxLength="100" gradient="0">
              <x14:cfvo type="num">
                <xm:f>0</xm:f>
              </x14:cfvo>
              <x14:cfvo type="num">
                <xm:f>2</xm:f>
              </x14:cfvo>
              <x14:negativeFillColor rgb="FFFF0000"/>
              <x14:axisColor rgb="FF000000"/>
            </x14:dataBar>
          </x14:cfRule>
          <xm:sqref>L14 L9 L19 L24 L29 L34 L39</xm:sqref>
        </x14:conditionalFormatting>
        <x14:conditionalFormatting xmlns:xm="http://schemas.microsoft.com/office/excel/2006/main">
          <x14:cfRule type="dataBar" id="{35FA3C31-1888-403E-B69E-6CB908F10882}">
            <x14:dataBar minLength="0" maxLength="100">
              <x14:cfvo type="num">
                <xm:f>0</xm:f>
              </x14:cfvo>
              <x14:cfvo type="num">
                <xm:f>49</xm:f>
              </x14:cfvo>
              <x14:negativeFillColor rgb="FFFF0000"/>
              <x14:axisColor rgb="FF000000"/>
            </x14:dataBar>
          </x14:cfRule>
          <xm:sqref>Z30</xm:sqref>
        </x14:conditionalFormatting>
        <x14:conditionalFormatting xmlns:xm="http://schemas.microsoft.com/office/excel/2006/main">
          <x14:cfRule type="dataBar" id="{C25CCBB1-0440-4FBA-B238-0B312CF55940}">
            <x14:dataBar minLength="0" maxLength="100">
              <x14:cfvo type="num">
                <xm:f>0</xm:f>
              </x14:cfvo>
              <x14:cfvo type="num">
                <xm:f>49</xm:f>
              </x14:cfvo>
              <x14:negativeFillColor rgb="FFFF0000"/>
              <x14:axisColor rgb="FF000000"/>
            </x14:dataBar>
          </x14:cfRule>
          <xm:sqref>Z32</xm:sqref>
        </x14:conditionalFormatting>
        <x14:conditionalFormatting xmlns:xm="http://schemas.microsoft.com/office/excel/2006/main">
          <x14:cfRule type="dataBar" id="{38BB5943-ABB2-4EB8-80A3-7CD8B85B8D7B}">
            <x14:dataBar minLength="0" maxLength="100">
              <x14:cfvo type="num">
                <xm:f>0</xm:f>
              </x14:cfvo>
              <x14:cfvo type="num">
                <xm:f>49</xm:f>
              </x14:cfvo>
              <x14:negativeFillColor rgb="FFFF0000"/>
              <x14:axisColor rgb="FF000000"/>
            </x14:dataBar>
          </x14:cfRule>
          <xm:sqref>Z34</xm:sqref>
        </x14:conditionalFormatting>
        <x14:conditionalFormatting xmlns:xm="http://schemas.microsoft.com/office/excel/2006/main">
          <x14:cfRule type="dataBar" id="{27218045-DFD0-47BD-8A0C-21D9A48DF973}">
            <x14:dataBar minLength="0" maxLength="100">
              <x14:cfvo type="num">
                <xm:f>0</xm:f>
              </x14:cfvo>
              <x14:cfvo type="num">
                <xm:f>49</xm:f>
              </x14:cfvo>
              <x14:negativeFillColor rgb="FFFF0000"/>
              <x14:axisColor rgb="FF000000"/>
            </x14:dataBar>
          </x14:cfRule>
          <xm:sqref>Z36</xm:sqref>
        </x14:conditionalFormatting>
        <x14:conditionalFormatting xmlns:xm="http://schemas.microsoft.com/office/excel/2006/main">
          <x14:cfRule type="dataBar" id="{7A856162-A11B-49FD-875D-F3BEE69F302E}">
            <x14:dataBar minLength="0" maxLength="100">
              <x14:cfvo type="num">
                <xm:f>0</xm:f>
              </x14:cfvo>
              <x14:cfvo type="num">
                <xm:f>49</xm:f>
              </x14:cfvo>
              <x14:negativeFillColor rgb="FFFF0000"/>
              <x14:axisColor rgb="FF000000"/>
            </x14:dataBar>
          </x14:cfRule>
          <xm:sqref>Z38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G58"/>
  <sheetViews>
    <sheetView zoomScale="75" zoomScaleNormal="75" zoomScaleSheetLayoutView="28" workbookViewId="0">
      <selection activeCell="AI20" sqref="AI20"/>
    </sheetView>
  </sheetViews>
  <sheetFormatPr defaultRowHeight="16.5"/>
  <cols>
    <col min="1" max="1" width="1.25" customWidth="1"/>
    <col min="2" max="2" width="6" style="2" customWidth="1"/>
    <col min="3" max="3" width="2.875" style="2" customWidth="1"/>
    <col min="4" max="4" width="0.375" style="2" customWidth="1"/>
    <col min="5" max="5" width="11.875" style="1" customWidth="1"/>
    <col min="6" max="6" width="18.5" customWidth="1"/>
    <col min="7" max="7" width="7.25" customWidth="1"/>
    <col min="8" max="8" width="18.5" customWidth="1"/>
    <col min="9" max="9" width="7.25" customWidth="1"/>
    <col min="10" max="10" width="18.5" customWidth="1"/>
    <col min="11" max="11" width="7.25" customWidth="1"/>
    <col min="12" max="18" width="3" customWidth="1"/>
    <col min="19" max="19" width="0.875" customWidth="1"/>
    <col min="20" max="20" width="14.875" customWidth="1"/>
    <col min="21" max="21" width="2.75" customWidth="1"/>
    <col min="25" max="25" width="26.5" customWidth="1"/>
    <col min="34" max="34" width="2.375" customWidth="1"/>
  </cols>
  <sheetData>
    <row r="1" spans="2:20" ht="6.75" customHeight="1"/>
    <row r="2" spans="2:20" ht="37.5" customHeight="1" thickBot="1">
      <c r="B2" s="3"/>
    </row>
    <row r="3" spans="2:20" ht="18" thickTop="1" thickBot="1">
      <c r="B3" s="102"/>
      <c r="C3" s="102"/>
      <c r="D3" s="102"/>
      <c r="E3" s="103"/>
      <c r="F3" s="59" t="s">
        <v>1</v>
      </c>
      <c r="G3" s="12" t="s">
        <v>25</v>
      </c>
      <c r="H3" s="12" t="s">
        <v>2</v>
      </c>
      <c r="I3" s="12" t="s">
        <v>24</v>
      </c>
      <c r="J3" s="12" t="s">
        <v>3</v>
      </c>
      <c r="K3" s="12" t="s">
        <v>25</v>
      </c>
      <c r="L3" s="99"/>
      <c r="M3" s="100"/>
      <c r="N3" s="100"/>
      <c r="O3" s="100"/>
      <c r="P3" s="100"/>
      <c r="Q3" s="100"/>
      <c r="R3" s="100"/>
      <c r="S3" s="101"/>
      <c r="T3" s="78"/>
    </row>
    <row r="4" spans="2:20" ht="1.5" customHeight="1" thickTop="1" thickBot="1"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2:20" ht="20.25" customHeight="1" thickTop="1" thickBot="1">
      <c r="B5" s="104">
        <v>40723</v>
      </c>
      <c r="C5" s="105" t="s">
        <v>26</v>
      </c>
      <c r="D5" s="25"/>
      <c r="E5" s="13" t="s">
        <v>0</v>
      </c>
      <c r="F5" s="18"/>
      <c r="G5" s="38"/>
      <c r="H5" s="4"/>
      <c r="I5" s="45"/>
      <c r="J5" s="5"/>
      <c r="K5" s="52"/>
      <c r="L5" s="97">
        <f>G5+I5+K5</f>
        <v>0</v>
      </c>
      <c r="M5" s="98"/>
      <c r="N5" s="98"/>
      <c r="O5" s="98"/>
      <c r="P5" s="98"/>
      <c r="Q5" s="98"/>
      <c r="R5" s="98"/>
      <c r="S5" s="71"/>
      <c r="T5" s="79" t="str">
        <f>IF(AND(G5="",I5="",K5=""),"",IF(SUM(G5,I5,K5)&gt;7,"とり過ぎです",IF(SUM(G5,I5,K5)&lt;5,"不足です","適量です")))</f>
        <v/>
      </c>
    </row>
    <row r="6" spans="2:20" ht="20.25" customHeight="1" thickTop="1" thickBot="1">
      <c r="B6" s="104"/>
      <c r="C6" s="105"/>
      <c r="D6" s="25"/>
      <c r="E6" s="14" t="s">
        <v>4</v>
      </c>
      <c r="F6" s="19"/>
      <c r="G6" s="39"/>
      <c r="H6" s="6"/>
      <c r="I6" s="46"/>
      <c r="J6" s="7"/>
      <c r="K6" s="53"/>
      <c r="L6" s="97">
        <f t="shared" ref="L6:L14" si="0">G6+I6+K6</f>
        <v>0</v>
      </c>
      <c r="M6" s="98"/>
      <c r="N6" s="98"/>
      <c r="O6" s="98"/>
      <c r="P6" s="98"/>
      <c r="Q6" s="98"/>
      <c r="R6" s="72"/>
      <c r="S6" s="71"/>
      <c r="T6" s="79" t="str">
        <f>IF(AND(G6="",I6="",K6=""),"",IF(SUM(G6,I6,K6)&gt;6,"とり過ぎです",IF(SUM(G6,I6,K6)&lt;5,"不足です","適量です")))</f>
        <v/>
      </c>
    </row>
    <row r="7" spans="2:20" ht="20.25" customHeight="1" thickTop="1" thickBot="1">
      <c r="B7" s="104"/>
      <c r="C7" s="105"/>
      <c r="D7" s="25"/>
      <c r="E7" s="15" t="s">
        <v>5</v>
      </c>
      <c r="F7" s="20"/>
      <c r="G7" s="40"/>
      <c r="H7" s="8"/>
      <c r="I7" s="47"/>
      <c r="J7" s="9"/>
      <c r="K7" s="54"/>
      <c r="L7" s="97">
        <f t="shared" si="0"/>
        <v>0</v>
      </c>
      <c r="M7" s="98"/>
      <c r="N7" s="98"/>
      <c r="O7" s="98"/>
      <c r="P7" s="98"/>
      <c r="Q7" s="72"/>
      <c r="R7" s="72"/>
      <c r="S7" s="71"/>
      <c r="T7" s="79" t="str">
        <f>IF(AND(G7="",I7="",K7=""),"",IF(SUM(G7,I7,K7)&gt;5,"とり過ぎです",IF(SUM(G7,I7,K7)&lt;3,"不足です","適量です")))</f>
        <v/>
      </c>
    </row>
    <row r="8" spans="2:20" ht="20.25" customHeight="1" thickTop="1" thickBot="1">
      <c r="B8" s="104"/>
      <c r="C8" s="105"/>
      <c r="D8" s="25"/>
      <c r="E8" s="16" t="s">
        <v>6</v>
      </c>
      <c r="F8" s="21"/>
      <c r="G8" s="41"/>
      <c r="H8" s="10"/>
      <c r="I8" s="48"/>
      <c r="J8" s="11"/>
      <c r="K8" s="55"/>
      <c r="L8" s="97">
        <f t="shared" si="0"/>
        <v>0</v>
      </c>
      <c r="M8" s="98"/>
      <c r="N8" s="72"/>
      <c r="O8" s="72"/>
      <c r="P8" s="72"/>
      <c r="Q8" s="72"/>
      <c r="R8" s="72"/>
      <c r="S8" s="71"/>
      <c r="T8" s="79" t="str">
        <f>IF(AND(G8="",I8="",K8=""),"",IF(SUM(G8,I8,K8)&gt;2,"とり過ぎです",IF(SUM(G8,I8,K8)&lt;2,"不足です","適量です")))</f>
        <v/>
      </c>
    </row>
    <row r="9" spans="2:20" ht="20.25" customHeight="1" thickTop="1" thickBot="1">
      <c r="B9" s="104"/>
      <c r="C9" s="105"/>
      <c r="D9" s="26"/>
      <c r="E9" s="27" t="s">
        <v>7</v>
      </c>
      <c r="F9" s="28"/>
      <c r="G9" s="42"/>
      <c r="H9" s="29"/>
      <c r="I9" s="49"/>
      <c r="J9" s="30"/>
      <c r="K9" s="56"/>
      <c r="L9" s="93">
        <f t="shared" si="0"/>
        <v>0</v>
      </c>
      <c r="M9" s="94"/>
      <c r="N9" s="73"/>
      <c r="O9" s="73"/>
      <c r="P9" s="73"/>
      <c r="Q9" s="73"/>
      <c r="R9" s="73"/>
      <c r="S9" s="74"/>
      <c r="T9" s="80" t="str">
        <f>IF(AND(G9="",I9="",K9=""),"",IF(SUM(G9,I9,K9)&gt;2,"とり過ぎです",IF(SUM(G9,I9,K9)&lt;2,"不足です","適量です")))</f>
        <v/>
      </c>
    </row>
    <row r="10" spans="2:20" ht="20.25" customHeight="1" thickTop="1" thickBot="1">
      <c r="B10" s="104">
        <v>40724</v>
      </c>
      <c r="C10" s="105" t="s">
        <v>10</v>
      </c>
      <c r="D10" s="31"/>
      <c r="E10" s="32" t="s">
        <v>0</v>
      </c>
      <c r="F10" s="33"/>
      <c r="G10" s="43"/>
      <c r="H10" s="34"/>
      <c r="I10" s="50"/>
      <c r="J10" s="35"/>
      <c r="K10" s="57"/>
      <c r="L10" s="95">
        <f t="shared" si="0"/>
        <v>0</v>
      </c>
      <c r="M10" s="96"/>
      <c r="N10" s="96"/>
      <c r="O10" s="96"/>
      <c r="P10" s="96"/>
      <c r="Q10" s="96"/>
      <c r="R10" s="96"/>
      <c r="S10" s="75"/>
      <c r="T10" s="82" t="str">
        <f>IF(AND(G10="",I10="",K10=""),"",IF(SUM(G10,I10,K10)&gt;7,"とり過ぎです",IF(SUM(G10,I10,K10)&lt;5,"不足です","適量です")))</f>
        <v/>
      </c>
    </row>
    <row r="11" spans="2:20" ht="20.25" customHeight="1" thickTop="1" thickBot="1">
      <c r="B11" s="104"/>
      <c r="C11" s="105"/>
      <c r="D11" s="25"/>
      <c r="E11" s="14" t="s">
        <v>4</v>
      </c>
      <c r="F11" s="19"/>
      <c r="G11" s="39"/>
      <c r="H11" s="6"/>
      <c r="I11" s="46"/>
      <c r="J11" s="7"/>
      <c r="K11" s="53"/>
      <c r="L11" s="97">
        <f t="shared" si="0"/>
        <v>0</v>
      </c>
      <c r="M11" s="98"/>
      <c r="N11" s="98"/>
      <c r="O11" s="98"/>
      <c r="P11" s="98"/>
      <c r="Q11" s="98"/>
      <c r="R11" s="72"/>
      <c r="S11" s="71"/>
      <c r="T11" s="79" t="str">
        <f>IF(AND(G11="",I11="",K11=""),"",IF(SUM(G11,I11,K11)&gt;6,"とり過ぎです",IF(SUM(G11,I11,K11)&lt;5,"不足です","適量です")))</f>
        <v/>
      </c>
    </row>
    <row r="12" spans="2:20" ht="20.25" customHeight="1" thickTop="1" thickBot="1">
      <c r="B12" s="104"/>
      <c r="C12" s="105"/>
      <c r="D12" s="25"/>
      <c r="E12" s="15" t="s">
        <v>5</v>
      </c>
      <c r="F12" s="20"/>
      <c r="G12" s="40"/>
      <c r="H12" s="8"/>
      <c r="I12" s="47"/>
      <c r="J12" s="9"/>
      <c r="K12" s="54"/>
      <c r="L12" s="97">
        <f t="shared" si="0"/>
        <v>0</v>
      </c>
      <c r="M12" s="98"/>
      <c r="N12" s="98"/>
      <c r="O12" s="98"/>
      <c r="P12" s="98"/>
      <c r="Q12" s="72"/>
      <c r="R12" s="72"/>
      <c r="S12" s="71"/>
      <c r="T12" s="79" t="str">
        <f>IF(AND(G12="",I12="",K12=""),"",IF(SUM(G12,I12,K12)&gt;5,"とり過ぎです",IF(SUM(G12,I12,K12)&lt;3,"不足です","適量です")))</f>
        <v/>
      </c>
    </row>
    <row r="13" spans="2:20" ht="20.25" customHeight="1" thickTop="1" thickBot="1">
      <c r="B13" s="104"/>
      <c r="C13" s="105"/>
      <c r="D13" s="25"/>
      <c r="E13" s="16" t="s">
        <v>6</v>
      </c>
      <c r="F13" s="21"/>
      <c r="G13" s="41"/>
      <c r="H13" s="10"/>
      <c r="I13" s="48"/>
      <c r="J13" s="11"/>
      <c r="K13" s="55"/>
      <c r="L13" s="97">
        <f t="shared" si="0"/>
        <v>0</v>
      </c>
      <c r="M13" s="98"/>
      <c r="N13" s="72"/>
      <c r="O13" s="72"/>
      <c r="P13" s="72"/>
      <c r="Q13" s="72"/>
      <c r="R13" s="72"/>
      <c r="S13" s="71"/>
      <c r="T13" s="79" t="str">
        <f>IF(AND(G13="",I13="",K13=""),"",IF(SUM(G13,I13,K13)&gt;2,"とり過ぎです",IF(SUM(G13,I13,K13)&lt;2,"不足です","適量です")))</f>
        <v/>
      </c>
    </row>
    <row r="14" spans="2:20" ht="20.25" customHeight="1" thickTop="1">
      <c r="B14" s="136"/>
      <c r="C14" s="137"/>
      <c r="D14" s="25"/>
      <c r="E14" s="36" t="s">
        <v>7</v>
      </c>
      <c r="F14" s="22"/>
      <c r="G14" s="44"/>
      <c r="H14" s="23"/>
      <c r="I14" s="51"/>
      <c r="J14" s="24"/>
      <c r="K14" s="58"/>
      <c r="L14" s="106">
        <f t="shared" si="0"/>
        <v>0</v>
      </c>
      <c r="M14" s="107"/>
      <c r="N14" s="76"/>
      <c r="O14" s="76"/>
      <c r="P14" s="76"/>
      <c r="Q14" s="76"/>
      <c r="R14" s="76"/>
      <c r="S14" s="77"/>
      <c r="T14" s="80" t="str">
        <f>IF(AND(G14="",I14="",K14=""),"",IF(SUM(G14,I14,K14)&gt;2,"とり過ぎです",IF(SUM(G14,I14,K14)&lt;2,"不足です","適量です")))</f>
        <v/>
      </c>
    </row>
    <row r="15" spans="2:20" ht="20.25" customHeight="1" thickBot="1">
      <c r="B15" s="63"/>
      <c r="C15" s="64"/>
      <c r="D15" s="67"/>
      <c r="E15" s="61"/>
      <c r="F15" s="62"/>
      <c r="G15" s="67"/>
      <c r="H15" s="62"/>
      <c r="I15" s="67"/>
      <c r="J15" s="62"/>
      <c r="K15" s="67"/>
      <c r="L15" s="65"/>
      <c r="M15" s="65"/>
      <c r="N15" s="65"/>
      <c r="O15" s="65"/>
      <c r="P15" s="65"/>
      <c r="Q15" s="65"/>
      <c r="R15" s="65"/>
      <c r="S15" s="65"/>
      <c r="T15" s="87"/>
    </row>
    <row r="16" spans="2:20" ht="20.25" customHeight="1">
      <c r="B16" s="142" t="s">
        <v>38</v>
      </c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143"/>
      <c r="P16" s="143"/>
      <c r="Q16" s="143"/>
      <c r="R16" s="143"/>
      <c r="S16" s="143"/>
      <c r="T16" s="144"/>
    </row>
    <row r="17" spans="2:33" ht="20.25" customHeight="1">
      <c r="B17" s="138" t="s">
        <v>0</v>
      </c>
      <c r="C17" s="139"/>
      <c r="D17" s="139"/>
      <c r="E17" s="139"/>
      <c r="F17" s="145">
        <f>IFERROR(SUM('6月1週目'!Y30:Y31,'6月2週目'!Y30:Y31,'6月3週目'!Y30:Y31,'6月4週目'!Y30:Y31,'6月5週目'!Y30:Y31),"")</f>
        <v>4</v>
      </c>
      <c r="G17" s="145"/>
      <c r="H17" s="152" t="str">
        <f>IF(F17="","",IF(F17&gt;210,"とり過ぎです",IF(F17&lt;150,"不足です","適量です")))</f>
        <v>不足です</v>
      </c>
      <c r="I17" s="152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3"/>
    </row>
    <row r="18" spans="2:33" ht="20.25" customHeight="1">
      <c r="B18" s="138"/>
      <c r="C18" s="139"/>
      <c r="D18" s="139"/>
      <c r="E18" s="139"/>
      <c r="F18" s="145"/>
      <c r="G18" s="145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3"/>
    </row>
    <row r="19" spans="2:33" ht="20.25" customHeight="1">
      <c r="B19" s="138" t="s">
        <v>4</v>
      </c>
      <c r="C19" s="139"/>
      <c r="D19" s="139"/>
      <c r="E19" s="139"/>
      <c r="F19" s="146">
        <f>IFERROR(SUM('6月1週目'!Y32:Y33,'6月2週目'!Y32:Y33,'6月3週目'!Y32:Y33,'6月4週目'!Y32:Y33,'6月5週目'!Y32:Y33),"")</f>
        <v>3</v>
      </c>
      <c r="G19" s="147"/>
      <c r="H19" s="154" t="str">
        <f>IF(F19="","",IF(F19&gt;180,"とり過ぎです",IF(F19&lt;150,"不足です","適量です")))</f>
        <v>不足です</v>
      </c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6"/>
    </row>
    <row r="20" spans="2:33" ht="20.25" customHeight="1">
      <c r="B20" s="138"/>
      <c r="C20" s="139"/>
      <c r="D20" s="139"/>
      <c r="E20" s="139"/>
      <c r="F20" s="148"/>
      <c r="G20" s="149"/>
      <c r="H20" s="157"/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58"/>
      <c r="T20" s="159"/>
    </row>
    <row r="21" spans="2:33" ht="20.25" customHeight="1">
      <c r="B21" s="138" t="s">
        <v>5</v>
      </c>
      <c r="C21" s="139"/>
      <c r="D21" s="139"/>
      <c r="E21" s="139"/>
      <c r="F21" s="146">
        <f>IFERROR(SUM('6月1週目'!Y34:Y35,'6月2週目'!Y34:Y35,'6月3週目'!Y34:Y35,'6月4週目'!Y34:Y35,'6月5週目'!Y34:Y35),"")</f>
        <v>6</v>
      </c>
      <c r="G21" s="147"/>
      <c r="H21" s="154" t="str">
        <f>IF(F21="","",IF(F21&gt;150,"とり過ぎです",IF(F21&lt;90,"不足です","適量です")))</f>
        <v>不足です</v>
      </c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6"/>
    </row>
    <row r="22" spans="2:33" ht="20.25" customHeight="1">
      <c r="B22" s="138"/>
      <c r="C22" s="139"/>
      <c r="D22" s="139"/>
      <c r="E22" s="139"/>
      <c r="F22" s="148"/>
      <c r="G22" s="149"/>
      <c r="H22" s="157"/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9"/>
    </row>
    <row r="23" spans="2:33" ht="20.25" customHeight="1">
      <c r="B23" s="138" t="s">
        <v>6</v>
      </c>
      <c r="C23" s="139"/>
      <c r="D23" s="139"/>
      <c r="E23" s="139"/>
      <c r="F23" s="146">
        <f>IFERROR(SUM('6月1週目'!Y36:Y37,'6月2週目'!Y36:Y37,'6月3週目'!Y36:Y37,'6月4週目'!Y36:Y37,'6月5週目'!Y36:Y37),"")</f>
        <v>2</v>
      </c>
      <c r="G23" s="147"/>
      <c r="H23" s="154" t="str">
        <f>IF(F23="","",IF(F23&gt;65,"とり過ぎです",IF(F23&lt;55,"不足です","適量です")))</f>
        <v>不足です</v>
      </c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6"/>
    </row>
    <row r="24" spans="2:33" ht="20.25" customHeight="1">
      <c r="B24" s="138"/>
      <c r="C24" s="139"/>
      <c r="D24" s="139"/>
      <c r="E24" s="139"/>
      <c r="F24" s="148"/>
      <c r="G24" s="149"/>
      <c r="H24" s="157"/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9"/>
    </row>
    <row r="25" spans="2:33" ht="20.25" customHeight="1">
      <c r="B25" s="138" t="s">
        <v>7</v>
      </c>
      <c r="C25" s="139"/>
      <c r="D25" s="139"/>
      <c r="E25" s="139"/>
      <c r="F25" s="146">
        <f>IFERROR(SUM('6月1週目'!Y38:Y39,'6月2週目'!Y38:Y39,'6月3週目'!Y38:Y39,'6月4週目'!Y38:Y39,'6月5週目'!Y38:Y39),"")</f>
        <v>3</v>
      </c>
      <c r="G25" s="147"/>
      <c r="H25" s="154" t="str">
        <f>IF(F25="","",IF(F25&gt;65,"とり過ぎです",IF(F25&lt;55,"不足です","適量です")))</f>
        <v>不足です</v>
      </c>
      <c r="I25" s="155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6"/>
    </row>
    <row r="26" spans="2:33" ht="20.25" customHeight="1" thickBot="1">
      <c r="B26" s="140"/>
      <c r="C26" s="141"/>
      <c r="D26" s="141"/>
      <c r="E26" s="141"/>
      <c r="F26" s="150"/>
      <c r="G26" s="151"/>
      <c r="H26" s="160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2"/>
    </row>
    <row r="27" spans="2:33" ht="20.25" customHeight="1">
      <c r="B27" s="63"/>
      <c r="C27" s="64"/>
      <c r="D27" s="67"/>
      <c r="E27" s="61"/>
      <c r="F27" s="62"/>
      <c r="G27" s="67"/>
      <c r="H27" s="62"/>
      <c r="I27" s="67"/>
      <c r="J27" s="62"/>
      <c r="K27" s="67"/>
      <c r="L27" s="65"/>
      <c r="M27" s="65"/>
      <c r="N27" s="65"/>
      <c r="O27" s="65"/>
      <c r="P27" s="65"/>
      <c r="Q27" s="65"/>
      <c r="R27" s="65"/>
      <c r="S27" s="65"/>
      <c r="T27" s="87"/>
    </row>
    <row r="28" spans="2:33" ht="20.25" customHeight="1" thickBot="1">
      <c r="B28" s="63"/>
      <c r="C28" s="64"/>
      <c r="D28" s="67"/>
      <c r="E28" s="61"/>
      <c r="F28" s="62"/>
      <c r="G28" s="67"/>
      <c r="H28" s="62"/>
      <c r="I28" s="67"/>
      <c r="J28" s="62"/>
      <c r="K28" s="67"/>
      <c r="L28" s="65"/>
      <c r="M28" s="65"/>
      <c r="N28" s="65"/>
      <c r="O28" s="65"/>
      <c r="P28" s="65"/>
      <c r="Q28" s="65"/>
      <c r="R28" s="65"/>
      <c r="S28" s="65"/>
      <c r="T28" s="87"/>
    </row>
    <row r="29" spans="2:33" ht="20.25" customHeight="1" thickBot="1">
      <c r="B29" s="63"/>
      <c r="C29" s="64"/>
      <c r="D29" s="67"/>
      <c r="E29" s="61"/>
      <c r="F29" s="62"/>
      <c r="G29" s="67"/>
      <c r="H29" s="62"/>
      <c r="I29" s="67"/>
      <c r="J29" s="62"/>
      <c r="K29" s="67"/>
      <c r="L29" s="65"/>
      <c r="M29" s="65"/>
      <c r="N29" s="65"/>
      <c r="O29" s="65"/>
      <c r="P29" s="65"/>
      <c r="Q29" s="65"/>
      <c r="R29" s="65"/>
      <c r="S29" s="65"/>
      <c r="T29" s="87"/>
      <c r="V29" s="84" t="s">
        <v>37</v>
      </c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6"/>
    </row>
    <row r="30" spans="2:33" ht="20.25" customHeight="1">
      <c r="B30" s="63"/>
      <c r="C30" s="64"/>
      <c r="D30" s="67"/>
      <c r="E30" s="61"/>
      <c r="F30" s="62"/>
      <c r="G30" s="67"/>
      <c r="H30" s="62"/>
      <c r="I30" s="67"/>
      <c r="J30" s="62"/>
      <c r="K30" s="67"/>
      <c r="L30" s="65"/>
      <c r="M30" s="65"/>
      <c r="N30" s="65"/>
      <c r="O30" s="65"/>
      <c r="P30" s="65"/>
      <c r="Q30" s="65"/>
      <c r="R30" s="65"/>
      <c r="S30" s="65"/>
      <c r="T30" s="87"/>
      <c r="V30" s="108" t="s">
        <v>0</v>
      </c>
      <c r="W30" s="109"/>
      <c r="X30" s="110"/>
      <c r="Y30" s="122">
        <f>SUM(L5,L10,L15,L20,L25,L30,L35)</f>
        <v>0</v>
      </c>
      <c r="Z30" s="124">
        <f>Y30</f>
        <v>0</v>
      </c>
      <c r="AA30" s="125"/>
      <c r="AB30" s="125"/>
      <c r="AC30" s="125"/>
      <c r="AD30" s="125"/>
      <c r="AE30" s="125"/>
      <c r="AF30" s="125"/>
      <c r="AG30" s="126"/>
    </row>
    <row r="31" spans="2:33" ht="20.25" customHeight="1">
      <c r="B31" s="63"/>
      <c r="C31" s="64"/>
      <c r="D31" s="67"/>
      <c r="E31" s="61"/>
      <c r="F31" s="62"/>
      <c r="G31" s="67"/>
      <c r="H31" s="62"/>
      <c r="I31" s="67"/>
      <c r="J31" s="62"/>
      <c r="K31" s="67"/>
      <c r="L31" s="65"/>
      <c r="M31" s="65"/>
      <c r="N31" s="65"/>
      <c r="O31" s="65"/>
      <c r="P31" s="65"/>
      <c r="Q31" s="65"/>
      <c r="R31" s="65"/>
      <c r="S31" s="65"/>
      <c r="T31" s="87"/>
      <c r="V31" s="111"/>
      <c r="W31" s="112"/>
      <c r="X31" s="113"/>
      <c r="Y31" s="123"/>
      <c r="Z31" s="127"/>
      <c r="AA31" s="128"/>
      <c r="AB31" s="128"/>
      <c r="AC31" s="128"/>
      <c r="AD31" s="128"/>
      <c r="AE31" s="128"/>
      <c r="AF31" s="128"/>
      <c r="AG31" s="129"/>
    </row>
    <row r="32" spans="2:33" ht="20.25" customHeight="1">
      <c r="B32" s="63"/>
      <c r="C32" s="64"/>
      <c r="D32" s="67"/>
      <c r="E32" s="61"/>
      <c r="F32" s="62"/>
      <c r="G32" s="67"/>
      <c r="H32" s="62"/>
      <c r="I32" s="67"/>
      <c r="J32" s="62"/>
      <c r="K32" s="67"/>
      <c r="L32" s="65"/>
      <c r="M32" s="65"/>
      <c r="N32" s="65"/>
      <c r="O32" s="65"/>
      <c r="P32" s="65"/>
      <c r="Q32" s="65"/>
      <c r="R32" s="65"/>
      <c r="S32" s="65"/>
      <c r="T32" s="87"/>
      <c r="V32" s="114" t="s">
        <v>4</v>
      </c>
      <c r="W32" s="115"/>
      <c r="X32" s="116"/>
      <c r="Y32" s="120">
        <f>SUM(L6,L11,L16,L21,L26,L31,L36)</f>
        <v>0</v>
      </c>
      <c r="Z32" s="130">
        <f t="shared" ref="Z32" si="1">Y32</f>
        <v>0</v>
      </c>
      <c r="AA32" s="131"/>
      <c r="AB32" s="131"/>
      <c r="AC32" s="131"/>
      <c r="AD32" s="131"/>
      <c r="AE32" s="131"/>
      <c r="AF32" s="131"/>
      <c r="AG32" s="132"/>
    </row>
    <row r="33" spans="2:33" ht="20.25" customHeight="1">
      <c r="B33" s="63"/>
      <c r="C33" s="64"/>
      <c r="D33" s="67"/>
      <c r="E33" s="61"/>
      <c r="F33" s="62"/>
      <c r="G33" s="67"/>
      <c r="H33" s="62"/>
      <c r="I33" s="67"/>
      <c r="J33" s="62"/>
      <c r="K33" s="67"/>
      <c r="L33" s="65"/>
      <c r="M33" s="65"/>
      <c r="N33" s="65"/>
      <c r="O33" s="65"/>
      <c r="P33" s="65"/>
      <c r="Q33" s="65"/>
      <c r="R33" s="65"/>
      <c r="S33" s="65"/>
      <c r="T33" s="87"/>
      <c r="V33" s="111"/>
      <c r="W33" s="112"/>
      <c r="X33" s="113"/>
      <c r="Y33" s="123"/>
      <c r="Z33" s="127"/>
      <c r="AA33" s="128"/>
      <c r="AB33" s="128"/>
      <c r="AC33" s="128"/>
      <c r="AD33" s="128"/>
      <c r="AE33" s="128"/>
      <c r="AF33" s="128"/>
      <c r="AG33" s="129"/>
    </row>
    <row r="34" spans="2:33" ht="20.25" customHeight="1">
      <c r="B34" s="63"/>
      <c r="C34" s="64"/>
      <c r="D34" s="67"/>
      <c r="E34" s="61"/>
      <c r="F34" s="62"/>
      <c r="G34" s="67"/>
      <c r="H34" s="62"/>
      <c r="I34" s="67"/>
      <c r="J34" s="62"/>
      <c r="K34" s="67"/>
      <c r="L34" s="65"/>
      <c r="M34" s="65"/>
      <c r="N34" s="65"/>
      <c r="O34" s="65"/>
      <c r="P34" s="65"/>
      <c r="Q34" s="65"/>
      <c r="R34" s="65"/>
      <c r="S34" s="65"/>
      <c r="T34" s="87"/>
      <c r="V34" s="114" t="s">
        <v>5</v>
      </c>
      <c r="W34" s="115"/>
      <c r="X34" s="116"/>
      <c r="Y34" s="120">
        <f>SUM(L7,L12,L17,L22,L27,L32,L37)</f>
        <v>0</v>
      </c>
      <c r="Z34" s="130">
        <f t="shared" ref="Z34" si="2">Y34</f>
        <v>0</v>
      </c>
      <c r="AA34" s="131"/>
      <c r="AB34" s="131"/>
      <c r="AC34" s="131"/>
      <c r="AD34" s="131"/>
      <c r="AE34" s="131"/>
      <c r="AF34" s="131"/>
      <c r="AG34" s="132"/>
    </row>
    <row r="35" spans="2:33" ht="20.25" customHeight="1">
      <c r="B35" s="63"/>
      <c r="C35" s="64"/>
      <c r="D35" s="67"/>
      <c r="E35" s="61"/>
      <c r="F35" s="62"/>
      <c r="G35" s="67"/>
      <c r="H35" s="62"/>
      <c r="I35" s="67"/>
      <c r="J35" s="62"/>
      <c r="K35" s="67"/>
      <c r="L35" s="65"/>
      <c r="M35" s="65"/>
      <c r="N35" s="65"/>
      <c r="O35" s="65"/>
      <c r="P35" s="65"/>
      <c r="Q35" s="65"/>
      <c r="R35" s="65"/>
      <c r="S35" s="65"/>
      <c r="T35" s="87"/>
      <c r="V35" s="111"/>
      <c r="W35" s="112"/>
      <c r="X35" s="113"/>
      <c r="Y35" s="123"/>
      <c r="Z35" s="127"/>
      <c r="AA35" s="128"/>
      <c r="AB35" s="128"/>
      <c r="AC35" s="128"/>
      <c r="AD35" s="128"/>
      <c r="AE35" s="128"/>
      <c r="AF35" s="128"/>
      <c r="AG35" s="129"/>
    </row>
    <row r="36" spans="2:33" ht="20.25" customHeight="1">
      <c r="B36" s="63"/>
      <c r="C36" s="64"/>
      <c r="D36" s="67"/>
      <c r="E36" s="61"/>
      <c r="F36" s="62"/>
      <c r="G36" s="67"/>
      <c r="H36" s="62"/>
      <c r="I36" s="67"/>
      <c r="J36" s="62"/>
      <c r="K36" s="67"/>
      <c r="L36" s="65"/>
      <c r="M36" s="65"/>
      <c r="N36" s="65"/>
      <c r="O36" s="65"/>
      <c r="P36" s="65"/>
      <c r="Q36" s="65"/>
      <c r="R36" s="65"/>
      <c r="S36" s="65"/>
      <c r="T36" s="87"/>
      <c r="V36" s="114" t="s">
        <v>6</v>
      </c>
      <c r="W36" s="115"/>
      <c r="X36" s="116"/>
      <c r="Y36" s="120">
        <f>SUM(L8,L13,L18,L23,L28,L33,L38)</f>
        <v>0</v>
      </c>
      <c r="Z36" s="130">
        <f t="shared" ref="Z36" si="3">Y36</f>
        <v>0</v>
      </c>
      <c r="AA36" s="131"/>
      <c r="AB36" s="131"/>
      <c r="AC36" s="131"/>
      <c r="AD36" s="131"/>
      <c r="AE36" s="131"/>
      <c r="AF36" s="131"/>
      <c r="AG36" s="132"/>
    </row>
    <row r="37" spans="2:33" ht="20.25" customHeight="1">
      <c r="B37" s="63"/>
      <c r="C37" s="64"/>
      <c r="D37" s="67"/>
      <c r="E37" s="61"/>
      <c r="F37" s="62"/>
      <c r="G37" s="67"/>
      <c r="H37" s="62"/>
      <c r="I37" s="67"/>
      <c r="J37" s="62"/>
      <c r="K37" s="67"/>
      <c r="L37" s="65"/>
      <c r="M37" s="65"/>
      <c r="N37" s="65"/>
      <c r="O37" s="65"/>
      <c r="P37" s="65"/>
      <c r="Q37" s="65"/>
      <c r="R37" s="65"/>
      <c r="S37" s="65"/>
      <c r="T37" s="87"/>
      <c r="V37" s="111"/>
      <c r="W37" s="112"/>
      <c r="X37" s="113"/>
      <c r="Y37" s="123"/>
      <c r="Z37" s="127"/>
      <c r="AA37" s="128"/>
      <c r="AB37" s="128"/>
      <c r="AC37" s="128"/>
      <c r="AD37" s="128"/>
      <c r="AE37" s="128"/>
      <c r="AF37" s="128"/>
      <c r="AG37" s="129"/>
    </row>
    <row r="38" spans="2:33" ht="20.25" customHeight="1">
      <c r="B38" s="63"/>
      <c r="C38" s="64"/>
      <c r="D38" s="67"/>
      <c r="E38" s="61"/>
      <c r="F38" s="62"/>
      <c r="G38" s="67"/>
      <c r="H38" s="62"/>
      <c r="I38" s="67"/>
      <c r="J38" s="62"/>
      <c r="K38" s="67"/>
      <c r="L38" s="65"/>
      <c r="M38" s="65"/>
      <c r="N38" s="65"/>
      <c r="O38" s="65"/>
      <c r="P38" s="65"/>
      <c r="Q38" s="65"/>
      <c r="R38" s="65"/>
      <c r="S38" s="65"/>
      <c r="T38" s="87"/>
      <c r="V38" s="114" t="s">
        <v>7</v>
      </c>
      <c r="W38" s="115"/>
      <c r="X38" s="116"/>
      <c r="Y38" s="120">
        <f>SUM(L9,L14,L19,L24,L29,L34,L39)</f>
        <v>0</v>
      </c>
      <c r="Z38" s="130">
        <f t="shared" ref="Z38" si="4">Y38</f>
        <v>0</v>
      </c>
      <c r="AA38" s="131"/>
      <c r="AB38" s="131"/>
      <c r="AC38" s="131"/>
      <c r="AD38" s="131"/>
      <c r="AE38" s="131"/>
      <c r="AF38" s="131"/>
      <c r="AG38" s="132"/>
    </row>
    <row r="39" spans="2:33" ht="20.25" customHeight="1" thickBot="1">
      <c r="B39" s="63"/>
      <c r="C39" s="64"/>
      <c r="D39" s="67"/>
      <c r="E39" s="61"/>
      <c r="F39" s="62"/>
      <c r="G39" s="67"/>
      <c r="H39" s="62"/>
      <c r="I39" s="67"/>
      <c r="J39" s="62"/>
      <c r="K39" s="67"/>
      <c r="L39" s="65"/>
      <c r="M39" s="65"/>
      <c r="N39" s="65"/>
      <c r="O39" s="65"/>
      <c r="P39" s="65"/>
      <c r="Q39" s="65"/>
      <c r="R39" s="65"/>
      <c r="S39" s="65"/>
      <c r="T39" s="87"/>
      <c r="V39" s="117"/>
      <c r="W39" s="118"/>
      <c r="X39" s="119"/>
      <c r="Y39" s="121"/>
      <c r="Z39" s="133"/>
      <c r="AA39" s="134"/>
      <c r="AB39" s="134"/>
      <c r="AC39" s="134"/>
      <c r="AD39" s="134"/>
      <c r="AE39" s="134"/>
      <c r="AF39" s="134"/>
      <c r="AG39" s="135"/>
    </row>
    <row r="40" spans="2:33" ht="26.2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7.25" customHeight="1"/>
  </sheetData>
  <mergeCells count="47">
    <mergeCell ref="Z36:AG37"/>
    <mergeCell ref="V38:X39"/>
    <mergeCell ref="Y38:Y39"/>
    <mergeCell ref="Z38:AG39"/>
    <mergeCell ref="V36:X37"/>
    <mergeCell ref="Y36:Y37"/>
    <mergeCell ref="Z32:AG33"/>
    <mergeCell ref="V34:X35"/>
    <mergeCell ref="Y34:Y35"/>
    <mergeCell ref="Z34:AG35"/>
    <mergeCell ref="V30:X31"/>
    <mergeCell ref="Y30:Y31"/>
    <mergeCell ref="Z30:AG31"/>
    <mergeCell ref="V32:X33"/>
    <mergeCell ref="Y32:Y33"/>
    <mergeCell ref="B25:E26"/>
    <mergeCell ref="B19:E20"/>
    <mergeCell ref="B21:E22"/>
    <mergeCell ref="B23:E24"/>
    <mergeCell ref="B16:T16"/>
    <mergeCell ref="B17:E18"/>
    <mergeCell ref="F17:G18"/>
    <mergeCell ref="F19:G20"/>
    <mergeCell ref="F21:G22"/>
    <mergeCell ref="F23:G24"/>
    <mergeCell ref="F25:G26"/>
    <mergeCell ref="H17:T18"/>
    <mergeCell ref="H19:T20"/>
    <mergeCell ref="H21:T22"/>
    <mergeCell ref="H23:T24"/>
    <mergeCell ref="H25:T26"/>
    <mergeCell ref="B10:B14"/>
    <mergeCell ref="C10:C14"/>
    <mergeCell ref="L10:R10"/>
    <mergeCell ref="L11:Q11"/>
    <mergeCell ref="L12:P12"/>
    <mergeCell ref="L13:M13"/>
    <mergeCell ref="L14:M14"/>
    <mergeCell ref="B3:E3"/>
    <mergeCell ref="L3:S3"/>
    <mergeCell ref="B5:B9"/>
    <mergeCell ref="C5:C9"/>
    <mergeCell ref="L5:R5"/>
    <mergeCell ref="L6:Q6"/>
    <mergeCell ref="L7:P7"/>
    <mergeCell ref="L8:M8"/>
    <mergeCell ref="L9:M9"/>
  </mergeCells>
  <phoneticPr fontId="1"/>
  <conditionalFormatting sqref="L5 L10">
    <cfRule type="cellIs" dxfId="25" priority="33" operator="lessThanOrEqual">
      <formula>4.5</formula>
    </cfRule>
    <cfRule type="cellIs" dxfId="24" priority="42" operator="greaterThanOrEqual">
      <formula>7.5</formula>
    </cfRule>
    <cfRule type="dataBar" priority="43">
      <dataBar>
        <cfvo type="num" val="0"/>
        <cfvo type="num" val="7"/>
        <color rgb="FFFFC000"/>
      </dataBar>
      <extLst>
        <ext xmlns:x14="http://schemas.microsoft.com/office/spreadsheetml/2009/9/main" uri="{B025F937-C7B1-47D3-B67F-A62EFF666E3E}">
          <x14:id>{C76B3830-1E3C-4832-B297-FE8BFF0E642A}</x14:id>
        </ext>
      </extLst>
    </cfRule>
  </conditionalFormatting>
  <conditionalFormatting sqref="L6 L11">
    <cfRule type="cellIs" dxfId="23" priority="32" operator="lessThanOrEqual">
      <formula>4.5</formula>
    </cfRule>
    <cfRule type="cellIs" dxfId="22" priority="40" operator="greaterThanOrEqual">
      <formula>6.5</formula>
    </cfRule>
    <cfRule type="dataBar" priority="41">
      <dataBar>
        <cfvo type="num" val="0"/>
        <cfvo type="num" val="6"/>
        <color rgb="FF00D09A"/>
      </dataBar>
      <extLst>
        <ext xmlns:x14="http://schemas.microsoft.com/office/spreadsheetml/2009/9/main" uri="{B025F937-C7B1-47D3-B67F-A62EFF666E3E}">
          <x14:id>{B8B1E7D1-3EF6-4659-84E6-57C5BABB132C}</x14:id>
        </ext>
      </extLst>
    </cfRule>
  </conditionalFormatting>
  <conditionalFormatting sqref="L7 L12">
    <cfRule type="cellIs" dxfId="21" priority="31" operator="lessThanOrEqual">
      <formula>2.5</formula>
    </cfRule>
    <cfRule type="cellIs" dxfId="20" priority="38" operator="greaterThanOrEqual">
      <formula>5.5</formula>
    </cfRule>
    <cfRule type="dataBar" priority="39">
      <dataBar>
        <cfvo type="num" val="0"/>
        <cfvo type="num" val="5"/>
        <color rgb="FFFF9393"/>
      </dataBar>
      <extLst>
        <ext xmlns:x14="http://schemas.microsoft.com/office/spreadsheetml/2009/9/main" uri="{B025F937-C7B1-47D3-B67F-A62EFF666E3E}">
          <x14:id>{6E648566-1350-42EB-B0E7-561740264885}</x14:id>
        </ext>
      </extLst>
    </cfRule>
  </conditionalFormatting>
  <conditionalFormatting sqref="L8 L13">
    <cfRule type="cellIs" dxfId="19" priority="30" operator="lessThanOrEqual">
      <formula>1.5</formula>
    </cfRule>
    <cfRule type="cellIs" dxfId="18" priority="36" operator="greaterThanOrEqual">
      <formula>2.5</formula>
    </cfRule>
    <cfRule type="dataBar" priority="37">
      <dataBar>
        <cfvo type="num" val="0"/>
        <cfvo type="num" val="2"/>
        <color rgb="FFC48FFF"/>
      </dataBar>
      <extLst>
        <ext xmlns:x14="http://schemas.microsoft.com/office/spreadsheetml/2009/9/main" uri="{B025F937-C7B1-47D3-B67F-A62EFF666E3E}">
          <x14:id>{F3888FFC-A6E0-41AB-86D9-32A8B3F41215}</x14:id>
        </ext>
      </extLst>
    </cfRule>
  </conditionalFormatting>
  <conditionalFormatting sqref="L9 L14">
    <cfRule type="cellIs" dxfId="17" priority="29" operator="lessThanOrEqual">
      <formula>1.5</formula>
    </cfRule>
    <cfRule type="cellIs" dxfId="16" priority="34" operator="greaterThanOrEqual">
      <formula>2.5</formula>
    </cfRule>
    <cfRule type="dataBar" priority="35">
      <dataBar>
        <cfvo type="num" val="0"/>
        <cfvo type="num" val="2"/>
        <color rgb="FF33CCFF"/>
      </dataBar>
      <extLst>
        <ext xmlns:x14="http://schemas.microsoft.com/office/spreadsheetml/2009/9/main" uri="{B025F937-C7B1-47D3-B67F-A62EFF666E3E}">
          <x14:id>{E9C89E36-9F77-4136-8270-F3C02CA3024E}</x14:id>
        </ext>
      </extLst>
    </cfRule>
  </conditionalFormatting>
  <conditionalFormatting sqref="C5:C14">
    <cfRule type="containsText" dxfId="15" priority="27" operator="containsText" text="土">
      <formula>NOT(ISERROR(SEARCH("土",C5)))</formula>
    </cfRule>
    <cfRule type="containsText" dxfId="14" priority="28" operator="containsText" text="日">
      <formula>NOT(ISERROR(SEARCH("日",C5)))</formula>
    </cfRule>
  </conditionalFormatting>
  <conditionalFormatting sqref="Z30">
    <cfRule type="dataBar" priority="26">
      <dataBar showValue="0">
        <cfvo type="num" val="0"/>
        <cfvo type="num" val="49"/>
        <color rgb="FFFFC000"/>
      </dataBar>
      <extLst>
        <ext xmlns:x14="http://schemas.microsoft.com/office/spreadsheetml/2009/9/main" uri="{B025F937-C7B1-47D3-B67F-A62EFF666E3E}">
          <x14:id>{02BDB766-BA8A-4229-B620-AA12D0899080}</x14:id>
        </ext>
      </extLst>
    </cfRule>
  </conditionalFormatting>
  <conditionalFormatting sqref="Z32">
    <cfRule type="dataBar" priority="25">
      <dataBar showValue="0">
        <cfvo type="num" val="0"/>
        <cfvo type="num" val="49"/>
        <color rgb="FF00D09A"/>
      </dataBar>
      <extLst>
        <ext xmlns:x14="http://schemas.microsoft.com/office/spreadsheetml/2009/9/main" uri="{B025F937-C7B1-47D3-B67F-A62EFF666E3E}">
          <x14:id>{9FD60EEB-7F65-47AA-A9FA-824BB983594E}</x14:id>
        </ext>
      </extLst>
    </cfRule>
  </conditionalFormatting>
  <conditionalFormatting sqref="Z34">
    <cfRule type="dataBar" priority="24">
      <dataBar showValue="0">
        <cfvo type="num" val="0"/>
        <cfvo type="num" val="49"/>
        <color rgb="FFFF9393"/>
      </dataBar>
      <extLst>
        <ext xmlns:x14="http://schemas.microsoft.com/office/spreadsheetml/2009/9/main" uri="{B025F937-C7B1-47D3-B67F-A62EFF666E3E}">
          <x14:id>{6E5D2981-09D4-41A3-BEBB-013BAB80BCE9}</x14:id>
        </ext>
      </extLst>
    </cfRule>
  </conditionalFormatting>
  <conditionalFormatting sqref="Z36">
    <cfRule type="dataBar" priority="23">
      <dataBar showValue="0">
        <cfvo type="num" val="0"/>
        <cfvo type="num" val="49"/>
        <color rgb="FFC48FFF"/>
      </dataBar>
      <extLst>
        <ext xmlns:x14="http://schemas.microsoft.com/office/spreadsheetml/2009/9/main" uri="{B025F937-C7B1-47D3-B67F-A62EFF666E3E}">
          <x14:id>{1200924B-D2C2-4F93-A251-9845E358B6C4}</x14:id>
        </ext>
      </extLst>
    </cfRule>
  </conditionalFormatting>
  <conditionalFormatting sqref="Z38">
    <cfRule type="dataBar" priority="22">
      <dataBar showValue="0">
        <cfvo type="num" val="0"/>
        <cfvo type="num" val="49"/>
        <color rgb="FF33CCFF"/>
      </dataBar>
      <extLst>
        <ext xmlns:x14="http://schemas.microsoft.com/office/spreadsheetml/2009/9/main" uri="{B025F937-C7B1-47D3-B67F-A62EFF666E3E}">
          <x14:id>{95670628-E49B-40CA-BFB4-8BF5134046E2}</x14:id>
        </ext>
      </extLst>
    </cfRule>
  </conditionalFormatting>
  <conditionalFormatting sqref="Y30">
    <cfRule type="cellIs" dxfId="13" priority="20" operator="lessThan">
      <formula>35</formula>
    </cfRule>
    <cfRule type="cellIs" dxfId="12" priority="21" operator="greaterThan">
      <formula>49</formula>
    </cfRule>
  </conditionalFormatting>
  <conditionalFormatting sqref="Y32">
    <cfRule type="cellIs" dxfId="11" priority="18" operator="lessThan">
      <formula>35</formula>
    </cfRule>
    <cfRule type="cellIs" dxfId="10" priority="19" operator="greaterThan">
      <formula>42</formula>
    </cfRule>
  </conditionalFormatting>
  <conditionalFormatting sqref="Y34">
    <cfRule type="cellIs" dxfId="9" priority="16" operator="lessThan">
      <formula>21</formula>
    </cfRule>
    <cfRule type="cellIs" dxfId="8" priority="17" operator="greaterThan">
      <formula>35</formula>
    </cfRule>
  </conditionalFormatting>
  <conditionalFormatting sqref="Y36">
    <cfRule type="cellIs" dxfId="7" priority="14" operator="lessThan">
      <formula>14</formula>
    </cfRule>
    <cfRule type="cellIs" dxfId="6" priority="15" operator="greaterThan">
      <formula>14</formula>
    </cfRule>
  </conditionalFormatting>
  <conditionalFormatting sqref="Y38">
    <cfRule type="cellIs" dxfId="5" priority="12" operator="lessThan">
      <formula>14</formula>
    </cfRule>
    <cfRule type="cellIs" dxfId="4" priority="13" operator="greaterThan">
      <formula>14</formula>
    </cfRule>
  </conditionalFormatting>
  <conditionalFormatting sqref="T5:T14">
    <cfRule type="containsText" dxfId="3" priority="10" operator="containsText" text="不足です">
      <formula>NOT(ISERROR(SEARCH("不足です",T5)))</formula>
    </cfRule>
    <cfRule type="containsText" dxfId="2" priority="11" operator="containsText" text="とり過ぎです">
      <formula>NOT(ISERROR(SEARCH("とり過ぎです",T5)))</formula>
    </cfRule>
  </conditionalFormatting>
  <conditionalFormatting sqref="F17:G18">
    <cfRule type="colorScale" priority="9">
      <colorScale>
        <cfvo type="num" val="150"/>
        <cfvo type="num" val="180"/>
        <cfvo type="num" val="210"/>
        <color rgb="FF0070C0"/>
        <color rgb="FFFDF69D"/>
        <color rgb="FFFF0000"/>
      </colorScale>
    </cfRule>
  </conditionalFormatting>
  <conditionalFormatting sqref="F19:G20">
    <cfRule type="colorScale" priority="8">
      <colorScale>
        <cfvo type="num" val="150"/>
        <cfvo type="num" val="165"/>
        <cfvo type="num" val="180"/>
        <color rgb="FF0070C0"/>
        <color rgb="FF00E6AA"/>
        <color rgb="FFFF0000"/>
      </colorScale>
    </cfRule>
  </conditionalFormatting>
  <conditionalFormatting sqref="F21:G22">
    <cfRule type="colorScale" priority="6">
      <colorScale>
        <cfvo type="num" val="90"/>
        <cfvo type="num" val="120"/>
        <cfvo type="num" val="150"/>
        <color rgb="FF0070C0"/>
        <color rgb="FFFF9393"/>
        <color rgb="FFFF0000"/>
      </colorScale>
    </cfRule>
  </conditionalFormatting>
  <conditionalFormatting sqref="F23:G24">
    <cfRule type="colorScale" priority="5">
      <colorScale>
        <cfvo type="num" val="55"/>
        <cfvo type="num" val="60"/>
        <cfvo type="num" val="65"/>
        <color rgb="FF0070C0"/>
        <color rgb="FFC48FFF"/>
        <color rgb="FFFF0000"/>
      </colorScale>
    </cfRule>
  </conditionalFormatting>
  <conditionalFormatting sqref="F25:G26">
    <cfRule type="colorScale" priority="4">
      <colorScale>
        <cfvo type="num" val="55"/>
        <cfvo type="num" val="60"/>
        <cfvo type="num" val="65"/>
        <color rgb="FF0070C0"/>
        <color rgb="FF33CCFF"/>
        <color rgb="FFFF1111"/>
      </colorScale>
    </cfRule>
  </conditionalFormatting>
  <conditionalFormatting sqref="H17:T26">
    <cfRule type="containsText" dxfId="1" priority="1" operator="containsText" text="不足です">
      <formula>NOT(ISERROR(SEARCH("不足です",H17)))</formula>
    </cfRule>
    <cfRule type="containsText" dxfId="0" priority="2" operator="containsText" text="とり過ぎです">
      <formula>NOT(ISERROR(SEARCH("とり過ぎです",H17)))</formula>
    </cfRule>
  </conditionalFormatting>
  <dataValidations count="1">
    <dataValidation type="list" allowBlank="1" showInputMessage="1" showErrorMessage="1" sqref="K27:K39 G27:G39 K5:K15 I5:I15 G5:G15 I27:I39">
      <formula1>"0,0.5,1.0,1.5,2.0,2.5,3.0,3.5,4.0,4.5,5.0,5.5,6.0,6.5,7.0,7.5,8.0,8.5,9.0,9.5,10.0"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61" orientation="portrait" r:id="rId1"/>
  <rowBreaks count="1" manualBreakCount="1">
    <brk id="40" max="33" man="1"/>
  </rowBreaks>
  <colBreaks count="1" manualBreakCount="1">
    <brk id="20" max="39" man="1"/>
  </col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76B3830-1E3C-4832-B297-FE8BFF0E642A}">
            <x14:dataBar minLength="0" maxLength="100" gradient="0">
              <x14:cfvo type="num">
                <xm:f>0</xm:f>
              </x14:cfvo>
              <x14:cfvo type="num">
                <xm:f>7</xm:f>
              </x14:cfvo>
              <x14:negativeFillColor rgb="FFFF0000"/>
              <x14:axisColor rgb="FF000000"/>
            </x14:dataBar>
          </x14:cfRule>
          <xm:sqref>L5 L10</xm:sqref>
        </x14:conditionalFormatting>
        <x14:conditionalFormatting xmlns:xm="http://schemas.microsoft.com/office/excel/2006/main">
          <x14:cfRule type="dataBar" id="{B8B1E7D1-3EF6-4659-84E6-57C5BABB132C}">
            <x14:dataBar minLength="0" maxLength="100" gradient="0">
              <x14:cfvo type="num">
                <xm:f>0</xm:f>
              </x14:cfvo>
              <x14:cfvo type="num">
                <xm:f>6</xm:f>
              </x14:cfvo>
              <x14:negativeFillColor rgb="FFFF0000"/>
              <x14:axisColor rgb="FF000000"/>
            </x14:dataBar>
          </x14:cfRule>
          <xm:sqref>L6 L11</xm:sqref>
        </x14:conditionalFormatting>
        <x14:conditionalFormatting xmlns:xm="http://schemas.microsoft.com/office/excel/2006/main">
          <x14:cfRule type="dataBar" id="{6E648566-1350-42EB-B0E7-561740264885}">
            <x14:dataBar minLength="0" maxLength="100" gradient="0">
              <x14:cfvo type="num">
                <xm:f>0</xm:f>
              </x14:cfvo>
              <x14:cfvo type="num">
                <xm:f>5</xm:f>
              </x14:cfvo>
              <x14:negativeFillColor rgb="FFFF0000"/>
              <x14:axisColor rgb="FF000000"/>
            </x14:dataBar>
          </x14:cfRule>
          <xm:sqref>L7 L12</xm:sqref>
        </x14:conditionalFormatting>
        <x14:conditionalFormatting xmlns:xm="http://schemas.microsoft.com/office/excel/2006/main">
          <x14:cfRule type="dataBar" id="{F3888FFC-A6E0-41AB-86D9-32A8B3F41215}">
            <x14:dataBar minLength="0" maxLength="100" gradient="0">
              <x14:cfvo type="num">
                <xm:f>0</xm:f>
              </x14:cfvo>
              <x14:cfvo type="num">
                <xm:f>2</xm:f>
              </x14:cfvo>
              <x14:negativeFillColor rgb="FFFF0000"/>
              <x14:axisColor rgb="FF000000"/>
            </x14:dataBar>
          </x14:cfRule>
          <xm:sqref>L8 L13</xm:sqref>
        </x14:conditionalFormatting>
        <x14:conditionalFormatting xmlns:xm="http://schemas.microsoft.com/office/excel/2006/main">
          <x14:cfRule type="dataBar" id="{E9C89E36-9F77-4136-8270-F3C02CA3024E}">
            <x14:dataBar minLength="0" maxLength="100" gradient="0">
              <x14:cfvo type="num">
                <xm:f>0</xm:f>
              </x14:cfvo>
              <x14:cfvo type="num">
                <xm:f>2</xm:f>
              </x14:cfvo>
              <x14:negativeFillColor rgb="FFFF0000"/>
              <x14:axisColor rgb="FF000000"/>
            </x14:dataBar>
          </x14:cfRule>
          <xm:sqref>L9 L14</xm:sqref>
        </x14:conditionalFormatting>
        <x14:conditionalFormatting xmlns:xm="http://schemas.microsoft.com/office/excel/2006/main">
          <x14:cfRule type="dataBar" id="{02BDB766-BA8A-4229-B620-AA12D0899080}">
            <x14:dataBar minLength="0" maxLength="100">
              <x14:cfvo type="num">
                <xm:f>0</xm:f>
              </x14:cfvo>
              <x14:cfvo type="num">
                <xm:f>49</xm:f>
              </x14:cfvo>
              <x14:negativeFillColor rgb="FFFF0000"/>
              <x14:axisColor rgb="FF000000"/>
            </x14:dataBar>
          </x14:cfRule>
          <xm:sqref>Z30</xm:sqref>
        </x14:conditionalFormatting>
        <x14:conditionalFormatting xmlns:xm="http://schemas.microsoft.com/office/excel/2006/main">
          <x14:cfRule type="dataBar" id="{9FD60EEB-7F65-47AA-A9FA-824BB983594E}">
            <x14:dataBar minLength="0" maxLength="100">
              <x14:cfvo type="num">
                <xm:f>0</xm:f>
              </x14:cfvo>
              <x14:cfvo type="num">
                <xm:f>49</xm:f>
              </x14:cfvo>
              <x14:negativeFillColor rgb="FFFF0000"/>
              <x14:axisColor rgb="FF000000"/>
            </x14:dataBar>
          </x14:cfRule>
          <xm:sqref>Z32</xm:sqref>
        </x14:conditionalFormatting>
        <x14:conditionalFormatting xmlns:xm="http://schemas.microsoft.com/office/excel/2006/main">
          <x14:cfRule type="dataBar" id="{6E5D2981-09D4-41A3-BEBB-013BAB80BCE9}">
            <x14:dataBar minLength="0" maxLength="100">
              <x14:cfvo type="num">
                <xm:f>0</xm:f>
              </x14:cfvo>
              <x14:cfvo type="num">
                <xm:f>49</xm:f>
              </x14:cfvo>
              <x14:negativeFillColor rgb="FFFF0000"/>
              <x14:axisColor rgb="FF000000"/>
            </x14:dataBar>
          </x14:cfRule>
          <xm:sqref>Z34</xm:sqref>
        </x14:conditionalFormatting>
        <x14:conditionalFormatting xmlns:xm="http://schemas.microsoft.com/office/excel/2006/main">
          <x14:cfRule type="dataBar" id="{1200924B-D2C2-4F93-A251-9845E358B6C4}">
            <x14:dataBar minLength="0" maxLength="100">
              <x14:cfvo type="num">
                <xm:f>0</xm:f>
              </x14:cfvo>
              <x14:cfvo type="num">
                <xm:f>49</xm:f>
              </x14:cfvo>
              <x14:negativeFillColor rgb="FFFF0000"/>
              <x14:axisColor rgb="FF000000"/>
            </x14:dataBar>
          </x14:cfRule>
          <xm:sqref>Z36</xm:sqref>
        </x14:conditionalFormatting>
        <x14:conditionalFormatting xmlns:xm="http://schemas.microsoft.com/office/excel/2006/main">
          <x14:cfRule type="dataBar" id="{95670628-E49B-40CA-BFB4-8BF5134046E2}">
            <x14:dataBar minLength="0" maxLength="100">
              <x14:cfvo type="num">
                <xm:f>0</xm:f>
              </x14:cfvo>
              <x14:cfvo type="num">
                <xm:f>49</xm:f>
              </x14:cfvo>
              <x14:negativeFillColor rgb="FFFF0000"/>
              <x14:axisColor rgb="FF000000"/>
            </x14:dataBar>
          </x14:cfRule>
          <xm:sqref>Z38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F6E1CA76AAD4564AAF106FC3CFA868360400186944AA932D8046A3B88E9B37BEBDF5" ma:contentTypeVersion="57" ma:contentTypeDescription="Create a new document." ma:contentTypeScope="" ma:versionID="99516f8994b63f46a279aa564b61ee37">
  <xsd:schema xmlns:xsd="http://www.w3.org/2001/XMLSchema" xmlns:xs="http://www.w3.org/2001/XMLSchema" xmlns:p="http://schemas.microsoft.com/office/2006/metadata/properties" xmlns:ns2="1119c2e5-8fb9-4d5f-baf1-202c530f2c34" targetNamespace="http://schemas.microsoft.com/office/2006/metadata/properties" ma:root="true" ma:fieldsID="4ccc0999b57010467b6aff3ba0e15941" ns2:_="">
    <xsd:import namespace="1119c2e5-8fb9-4d5f-baf1-202c530f2c34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AverageRating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19c2e5-8fb9-4d5f-baf1-202c530f2c34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0:00:00Z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verageRating" ma:index="12" nillable="true" ma:displayName="Average Rating" ma:internalName="AverageRating" ma:readOnly="false">
      <xsd:simpleType>
        <xsd:restriction base="dms:Text"/>
      </xsd:simpleType>
    </xsd:element>
    <xsd:element name="BlockPublish" ma:index="13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4" nillable="true" ma:displayName="Bug Number" ma:default="" ma:internalName="BugNumber" ma:readOnly="false">
      <xsd:simpleType>
        <xsd:restriction base="dms:Text"/>
      </xsd:simpleType>
    </xsd:element>
    <xsd:element name="CampaignTagsTaxHTField0" ma:index="16" nillable="true" ma:taxonomy="true" ma:internalName="CampaignTagsTaxHTField0" ma:taxonomyFieldName="CampaignTags" ma:displayName="Campaigns" ma:readOnly="false" ma:default="" ma:fieldId="{04032b9e-8ee6-4e89-b9db-4ffff205d025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7" nillable="true" ma:displayName="Client Viewer" ma:default="" ma:internalName="TPClientViewer">
      <xsd:simpleType>
        <xsd:restriction base="dms:Text"/>
      </xsd:simpleType>
    </xsd:element>
    <xsd:element name="ClipArtFilename" ma:index="18" nillable="true" ma:displayName="Clip Art Name" ma:default="" ma:internalName="ClipArtFilename" ma:readOnly="false">
      <xsd:simpleType>
        <xsd:restriction base="dms:Text"/>
      </xsd:simpleType>
    </xsd:element>
    <xsd:element name="TPCommandLine" ma:index="19" nillable="true" ma:displayName="Command Line" ma:default="" ma:internalName="TPCommandLine">
      <xsd:simpleType>
        <xsd:restriction base="dms:Text"/>
      </xsd:simpleType>
    </xsd:element>
    <xsd:element name="TPComponent" ma:index="20" nillable="true" ma:displayName="Component" ma:default="" ma:internalName="TPComponent">
      <xsd:simpleType>
        <xsd:restriction base="dms:Text"/>
      </xsd:simpleType>
    </xsd:element>
    <xsd:element name="ContentItem" ma:index="21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3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6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7" nillable="true" ma:displayName="CSX Submission Market" ma:default="" ma:list="{388FC2BA-F530-4FF7-911A-621CAE6AFBD3}" ma:internalName="CSXSubmissionMarket" ma:readOnly="false" ma:showField="MarketName" ma:web="1119c2e5-8fb9-4d5f-baf1-202c530f2c34">
      <xsd:simpleType>
        <xsd:restriction base="dms:Lookup"/>
      </xsd:simpleType>
    </xsd:element>
    <xsd:element name="CSXUpdate" ma:index="28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9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30" nillable="true" ma:displayName="Deleted?" ma:default="" ma:internalName="IsDeleted" ma:readOnly="false">
      <xsd:simpleType>
        <xsd:restriction base="dms:Boolean"/>
      </xsd:simpleType>
    </xsd:element>
    <xsd:element name="APDescription" ma:index="31" nillable="true" ma:displayName="Description" ma:default="" ma:internalName="APDescription" ma:readOnly="false">
      <xsd:simpleType>
        <xsd:restriction base="dms:Note"/>
      </xsd:simpleType>
    </xsd:element>
    <xsd:element name="DirectSourceMarket" ma:index="32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3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4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5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6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7" nillable="true" ma:displayName="Editorial Tags" ma:default="" ma:internalName="EditorialTags">
      <xsd:simpleType>
        <xsd:restriction base="dms:Unknown"/>
      </xsd:simpleType>
    </xsd:element>
    <xsd:element name="TPExecutable" ma:index="38" nillable="true" ma:displayName="Executable" ma:default="" ma:internalName="TPExecutable">
      <xsd:simpleType>
        <xsd:restriction base="dms:Text"/>
      </xsd:simpleType>
    </xsd:element>
    <xsd:element name="FeatureTagsTaxHTField0" ma:index="40" nillable="true" ma:taxonomy="true" ma:internalName="FeatureTagsTaxHTField0" ma:taxonomyFieldName="FeatureTags" ma:displayName="Features" ma:readOnly="false" ma:default="" ma:fieldId="{5dcf7547-996b-4a0e-b7d1-0f761d14131b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1" nillable="true" ma:displayName="Friendly Name" ma:default="" ma:internalName="TPFriendlyName">
      <xsd:simpleType>
        <xsd:restriction base="dms:Text"/>
      </xsd:simpleType>
    </xsd:element>
    <xsd:element name="FriendlyTitle" ma:index="42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3" nillable="true" ma:displayName="Generate Images?" ma:default="true" ma:internalName="PrimaryImageGen">
      <xsd:simpleType>
        <xsd:restriction base="dms:Boolean"/>
      </xsd:simpleType>
    </xsd:element>
    <xsd:element name="HandoffToMSDN" ma:index="44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5" nillable="true" ma:displayName="InProjectListLookup" ma:list="{4D83B164-8C00-474C-8363-38E0B8FF22E3}" ma:internalName="InProjectListLookup" ma:readOnly="true" ma:showField="InProjectList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6" nillable="true" ma:displayName="Install Location" ma:default="" ma:internalName="TPInstallLocation">
      <xsd:simpleType>
        <xsd:restriction base="dms:Text"/>
      </xsd:simpleType>
    </xsd:element>
    <xsd:element name="InternalTagsTaxHTField0" ma:index="48" nillable="true" ma:taxonomy="true" ma:internalName="InternalTagsTaxHTField0" ma:taxonomyFieldName="InternalTags" ma:displayName="Internal Tags" ma:readOnly="false" ma:default="" ma:fieldId="{e5aec8e1-0842-4156-acaa-2defcf90540a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9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50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1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2" nillable="true" ma:displayName="Last Complete Version Lookup" ma:default="" ma:list="{4D83B164-8C00-474C-8363-38E0B8FF22E3}" ma:internalName="LastCompleteVersionLookup" ma:readOnly="true" ma:showField="LastCompleteVersion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3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4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5" nillable="true" ma:displayName="Last Preview Attempt Error" ma:default="" ma:list="{4D83B164-8C00-474C-8363-38E0B8FF22E3}" ma:internalName="LastPreviewErrorLookup" ma:readOnly="true" ma:showField="LastPreviewError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6" nillable="true" ma:displayName="Last Preview Attempt Result" ma:default="" ma:list="{4D83B164-8C00-474C-8363-38E0B8FF22E3}" ma:internalName="LastPreviewResultLookup" ma:readOnly="true" ma:showField="LastPreviewResult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7" nillable="true" ma:displayName="Last Preview Attempted On" ma:default="" ma:list="{4D83B164-8C00-474C-8363-38E0B8FF22E3}" ma:internalName="LastPreviewAttemptDateLookup" ma:readOnly="true" ma:showField="LastPreviewAttemptDate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8" nillable="true" ma:displayName="Last Previewed By" ma:default="" ma:list="{4D83B164-8C00-474C-8363-38E0B8FF22E3}" ma:internalName="LastPreviewedByLookup" ma:readOnly="true" ma:showField="LastPreviewedBy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9" nillable="true" ma:displayName="Last Previewed Date" ma:default="" ma:list="{4D83B164-8C00-474C-8363-38E0B8FF22E3}" ma:internalName="LastPreviewTimeLookup" ma:readOnly="true" ma:showField="LastPreviewTime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60" nillable="true" ma:displayName="Last Previewed Version" ma:default="" ma:list="{4D83B164-8C00-474C-8363-38E0B8FF22E3}" ma:internalName="LastPreviewVersionLookup" ma:readOnly="true" ma:showField="LastPreviewVersion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1" nillable="true" ma:displayName="Last Publish Attempt Error" ma:default="" ma:list="{4D83B164-8C00-474C-8363-38E0B8FF22E3}" ma:internalName="LastPublishErrorLookup" ma:readOnly="true" ma:showField="LastPublishError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2" nillable="true" ma:displayName="Last Publish Attempt Result" ma:default="" ma:list="{4D83B164-8C00-474C-8363-38E0B8FF22E3}" ma:internalName="LastPublishResultLookup" ma:readOnly="true" ma:showField="LastPublishResult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3" nillable="true" ma:displayName="Last Publish Attempted On" ma:default="" ma:list="{4D83B164-8C00-474C-8363-38E0B8FF22E3}" ma:internalName="LastPublishAttemptDateLookup" ma:readOnly="true" ma:showField="LastPublishAttemptDate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4" nillable="true" ma:displayName="Last Published By" ma:default="" ma:list="{4D83B164-8C00-474C-8363-38E0B8FF22E3}" ma:internalName="LastPublishedByLookup" ma:readOnly="true" ma:showField="LastPublishedBy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5" nillable="true" ma:displayName="Last Published Date" ma:default="" ma:list="{4D83B164-8C00-474C-8363-38E0B8FF22E3}" ma:internalName="LastPublishTimeLookup" ma:readOnly="true" ma:showField="LastPublishTime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6" nillable="true" ma:displayName="Last Published Version" ma:default="" ma:list="{4D83B164-8C00-474C-8363-38E0B8FF22E3}" ma:internalName="LastPublishVersionLookup" ma:readOnly="true" ma:showField="LastPublishVersion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7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8" nillable="true" ma:displayName="Legacy Data" ma:default="" ma:internalName="LegacyData" ma:readOnly="false">
      <xsd:simpleType>
        <xsd:restriction base="dms:Note"/>
      </xsd:simpleType>
    </xsd:element>
    <xsd:element name="TPLaunchHelpLink" ma:index="69" nillable="true" ma:displayName="Link to Launch Help Topic" ma:default="" ma:internalName="TPLaunchHelpLink">
      <xsd:simpleType>
        <xsd:restriction base="dms:Text"/>
      </xsd:simpleType>
    </xsd:element>
    <xsd:element name="LocComments" ma:index="70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1" nillable="true" ma:displayName="Loc Last Loc Attempt Version" ma:default="" ma:list="{BC39992D-5589-4A4E-8B38-02E0637E5C25}" ma:internalName="LocLastLocAttemptVersionLookup" ma:readOnly="false" ma:showField="LastLocAttemptVersion" ma:web="1119c2e5-8fb9-4d5f-baf1-202c530f2c34">
      <xsd:simpleType>
        <xsd:restriction base="dms:Lookup"/>
      </xsd:simpleType>
    </xsd:element>
    <xsd:element name="LocLastLocAttemptVersionTypeLookup" ma:index="72" nillable="true" ma:displayName="Loc Last Loc Attempt Version Type" ma:default="" ma:list="{BC39992D-5589-4A4E-8B38-02E0637E5C25}" ma:internalName="LocLastLocAttemptVersionTypeLookup" ma:readOnly="true" ma:showField="LastLocAttemptVersionType" ma:web="1119c2e5-8fb9-4d5f-baf1-202c530f2c34">
      <xsd:simpleType>
        <xsd:restriction base="dms:Lookup"/>
      </xsd:simpleType>
    </xsd:element>
    <xsd:element name="LocManualTestRequired" ma:index="73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4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5" nillable="true" ma:displayName="Loc New Published Version Lookup" ma:default="" ma:list="{BC39992D-5589-4A4E-8B38-02E0637E5C25}" ma:internalName="LocNewPublishedVersionLookup" ma:readOnly="true" ma:showField="NewPublishedVersion" ma:web="1119c2e5-8fb9-4d5f-baf1-202c530f2c34">
      <xsd:simpleType>
        <xsd:restriction base="dms:Lookup"/>
      </xsd:simpleType>
    </xsd:element>
    <xsd:element name="LocOverallHandbackStatusLookup" ma:index="76" nillable="true" ma:displayName="Loc Overall Handback Status" ma:default="" ma:list="{BC39992D-5589-4A4E-8B38-02E0637E5C25}" ma:internalName="LocOverallHandbackStatusLookup" ma:readOnly="true" ma:showField="OverallHandbackStatus" ma:web="1119c2e5-8fb9-4d5f-baf1-202c530f2c34">
      <xsd:simpleType>
        <xsd:restriction base="dms:Lookup"/>
      </xsd:simpleType>
    </xsd:element>
    <xsd:element name="LocOverallLocStatusLookup" ma:index="77" nillable="true" ma:displayName="Loc Overall Localize Status" ma:default="" ma:list="{BC39992D-5589-4A4E-8B38-02E0637E5C25}" ma:internalName="LocOverallLocStatusLookup" ma:readOnly="true" ma:showField="OverallLocStatus" ma:web="1119c2e5-8fb9-4d5f-baf1-202c530f2c34">
      <xsd:simpleType>
        <xsd:restriction base="dms:Lookup"/>
      </xsd:simpleType>
    </xsd:element>
    <xsd:element name="LocOverallPreviewStatusLookup" ma:index="78" nillable="true" ma:displayName="Loc Overall Preview Status" ma:default="" ma:list="{BC39992D-5589-4A4E-8B38-02E0637E5C25}" ma:internalName="LocOverallPreviewStatusLookup" ma:readOnly="true" ma:showField="OverallPreviewStatus" ma:web="1119c2e5-8fb9-4d5f-baf1-202c530f2c34">
      <xsd:simpleType>
        <xsd:restriction base="dms:Lookup"/>
      </xsd:simpleType>
    </xsd:element>
    <xsd:element name="LocOverallPublishStatusLookup" ma:index="79" nillable="true" ma:displayName="Loc Overall Publish Status" ma:default="" ma:list="{BC39992D-5589-4A4E-8B38-02E0637E5C25}" ma:internalName="LocOverallPublishStatusLookup" ma:readOnly="true" ma:showField="OverallPublishStatus" ma:web="1119c2e5-8fb9-4d5f-baf1-202c530f2c34">
      <xsd:simpleType>
        <xsd:restriction base="dms:Lookup"/>
      </xsd:simpleType>
    </xsd:element>
    <xsd:element name="IntlLocPriority" ma:index="80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1" nillable="true" ma:displayName="Loc Processed For Handoffs" ma:default="" ma:list="{BC39992D-5589-4A4E-8B38-02E0637E5C25}" ma:internalName="LocProcessedForHandoffsLookup" ma:readOnly="true" ma:showField="ProcessedForHandoffs" ma:web="1119c2e5-8fb9-4d5f-baf1-202c530f2c34">
      <xsd:simpleType>
        <xsd:restriction base="dms:Lookup"/>
      </xsd:simpleType>
    </xsd:element>
    <xsd:element name="LocProcessedForMarketsLookup" ma:index="82" nillable="true" ma:displayName="Loc Processed For Markets" ma:default="" ma:list="{BC39992D-5589-4A4E-8B38-02E0637E5C25}" ma:internalName="LocProcessedForMarketsLookup" ma:readOnly="true" ma:showField="ProcessedForMarkets" ma:web="1119c2e5-8fb9-4d5f-baf1-202c530f2c34">
      <xsd:simpleType>
        <xsd:restriction base="dms:Lookup"/>
      </xsd:simpleType>
    </xsd:element>
    <xsd:element name="LocPublishedDependentAssetsLookup" ma:index="83" nillable="true" ma:displayName="Loc Published Dependent Assets" ma:default="" ma:list="{BC39992D-5589-4A4E-8B38-02E0637E5C25}" ma:internalName="LocPublishedDependentAssetsLookup" ma:readOnly="true" ma:showField="PublishedDependentAssets" ma:web="1119c2e5-8fb9-4d5f-baf1-202c530f2c34">
      <xsd:simpleType>
        <xsd:restriction base="dms:Lookup"/>
      </xsd:simpleType>
    </xsd:element>
    <xsd:element name="LocPublishedLinkedAssetsLookup" ma:index="84" nillable="true" ma:displayName="Loc Published Linked Assets" ma:default="" ma:list="{BC39992D-5589-4A4E-8B38-02E0637E5C25}" ma:internalName="LocPublishedLinkedAssetsLookup" ma:readOnly="true" ma:showField="PublishedLinkedAssets" ma:web="1119c2e5-8fb9-4d5f-baf1-202c530f2c34">
      <xsd:simpleType>
        <xsd:restriction base="dms:Lookup"/>
      </xsd:simpleType>
    </xsd:element>
    <xsd:element name="LocRecommendedHandoff" ma:index="85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7" nillable="true" ma:taxonomy="true" ma:internalName="LocalizationTagsTaxHTField0" ma:taxonomyFieldName="LocalizationTags" ma:displayName="Localization Tags" ma:readOnly="false" ma:default="" ma:fieldId="{28ca5b26-415b-4822-b35b-d9a845b1b83b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8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9" nillable="true" ma:displayName="Manager" ma:hidden="true" ma:internalName="Manager" ma:readOnly="false">
      <xsd:simpleType>
        <xsd:restriction base="dms:Text"/>
      </xsd:simpleType>
    </xsd:element>
    <xsd:element name="Markets" ma:index="90" nillable="true" ma:displayName="Markets" ma:default="" ma:description="Leave blank to show in all markets" ma:list="{388FC2BA-F530-4FF7-911A-621CAE6AFBD3}" ma:internalName="Markets" ma:readOnly="false" ma:showField="MarketName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1" nillable="true" ma:displayName="Milestone" ma:default="" ma:internalName="Milestone" ma:readOnly="false">
      <xsd:simpleType>
        <xsd:restriction base="dms:Unknown"/>
      </xsd:simpleType>
    </xsd:element>
    <xsd:element name="TPNamespace" ma:index="94" nillable="true" ma:displayName="Namespace" ma:default="" ma:internalName="TPNamespace">
      <xsd:simpleType>
        <xsd:restriction base="dms:Text"/>
      </xsd:simpleType>
    </xsd:element>
    <xsd:element name="NumericId" ma:index="95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6" nillable="true" ma:displayName="NumOfRatings" ma:default="" ma:list="{4D83B164-8C00-474C-8363-38E0B8FF22E3}" ma:internalName="NumOfRatingsLookup" ma:readOnly="true" ma:showField="NumOfRatings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7" nillable="true" ma:displayName="OOCacheId" ma:internalName="OOCacheId" ma:readOnly="false">
      <xsd:simpleType>
        <xsd:restriction base="dms:Text"/>
      </xsd:simpleType>
    </xsd:element>
    <xsd:element name="OpenTemplate" ma:index="98" nillable="true" ma:displayName="Open Template" ma:default="true" ma:internalName="OpenTemplate">
      <xsd:simpleType>
        <xsd:restriction base="dms:Boolean"/>
      </xsd:simpleType>
    </xsd:element>
    <xsd:element name="OriginAsset" ma:index="99" nillable="true" ma:displayName="Origin Asset" ma:default="" ma:internalName="OriginAsset" ma:readOnly="false">
      <xsd:simpleType>
        <xsd:restriction base="dms:Text"/>
      </xsd:simpleType>
    </xsd:element>
    <xsd:element name="OriginalRelease" ma:index="100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1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2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3" nillable="true" ma:displayName="Parent Asset Id" ma:default="" ma:internalName="ParentAssetId" ma:readOnly="false">
      <xsd:simpleType>
        <xsd:restriction base="dms:Text"/>
      </xsd:simpleType>
    </xsd:element>
    <xsd:element name="PlannedPubDate" ma:index="104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5" nillable="true" ma:displayName="Policheck Words" ma:default="" ma:internalName="PolicheckWords" ma:readOnly="false">
      <xsd:simpleType>
        <xsd:restriction base="dms:Text"/>
      </xsd:simpleType>
    </xsd:element>
    <xsd:element name="BusinessGroup" ma:index="106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7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8" nillable="true" ma:displayName="Provider" ma:default="" ma:internalName="Provider" ma:readOnly="false">
      <xsd:simpleType>
        <xsd:restriction base="dms:Unknown"/>
      </xsd:simpleType>
    </xsd:element>
    <xsd:element name="Providers" ma:index="109" nillable="true" ma:displayName="Providers" ma:default="" ma:internalName="Providers">
      <xsd:simpleType>
        <xsd:restriction base="dms:Unknown"/>
      </xsd:simpleType>
    </xsd:element>
    <xsd:element name="PublishStatusLookup" ma:index="110" nillable="true" ma:displayName="Publish Status" ma:default="" ma:list="{4D83B164-8C00-474C-8363-38E0B8FF22E3}" ma:internalName="PublishStatusLookup" ma:readOnly="false" ma:showField="PublishStatus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1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2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3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5" nillable="true" ma:taxonomy="true" ma:internalName="ScenarioTagsTaxHTField0" ma:taxonomyFieldName="ScenarioTags" ma:displayName="Scenarios" ma:readOnly="false" ma:default="" ma:fieldId="{1c8e7b99-44ca-46c8-84b8-12cd8d7cf8ee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7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8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9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20" nillable="true" ma:displayName="Submitter ID" ma:default="" ma:internalName="SubmitterId" ma:readOnly="false">
      <xsd:simpleType>
        <xsd:restriction base="dms:Text"/>
      </xsd:simpleType>
    </xsd:element>
    <xsd:element name="TaxCatchAll" ma:index="121" nillable="true" ma:displayName="Taxonomy Catch All Column" ma:hidden="true" ma:list="{c59171da-55f1-4c8b-8421-0d1d3f99d741}" ma:internalName="TaxCatchAll" ma:showField="CatchAllData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2" nillable="true" ma:displayName="Taxonomy Catch All Column1" ma:hidden="true" ma:list="{c59171da-55f1-4c8b-8421-0d1d3f99d741}" ma:internalName="TaxCatchAllLabel" ma:readOnly="true" ma:showField="CatchAllDataLabel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3" nillable="true" ma:displayName="Template Status" ma:default="" ma:internalName="TemplateStatus">
      <xsd:simpleType>
        <xsd:restriction base="dms:Unknown"/>
      </xsd:simpleType>
    </xsd:element>
    <xsd:element name="TemplateTemplateType" ma:index="124" nillable="true" ma:displayName="Template Type" ma:default="" ma:internalName="TemplateTemplateType">
      <xsd:simpleType>
        <xsd:restriction base="dms:Unknown"/>
      </xsd:simpleType>
    </xsd:element>
    <xsd:element name="ThumbnailAssetId" ma:index="125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6" nillable="true" ma:displayName="Times Cloned" ma:default="" ma:internalName="TimesCloned" ma:readOnly="false">
      <xsd:simpleType>
        <xsd:restriction base="dms:Number"/>
      </xsd:simpleType>
    </xsd:element>
    <xsd:element name="TrustLevel" ma:index="128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9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30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1" nillable="true" ma:displayName="UA Notes" ma:default="" ma:internalName="UANotes" ma:readOnly="false">
      <xsd:simpleType>
        <xsd:restriction base="dms:Note"/>
      </xsd:simpleType>
    </xsd:element>
    <xsd:element name="TPAppVersion" ma:index="132" nillable="true" ma:displayName="Version" ma:default="" ma:internalName="TPAppVersion">
      <xsd:simpleType>
        <xsd:restriction base="dms:Text"/>
      </xsd:simpleType>
    </xsd:element>
    <xsd:element name="VoteCount" ma:index="133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index="12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SXHash xmlns="1119c2e5-8fb9-4d5f-baf1-202c530f2c34" xsi:nil="true"/>
    <IntlLangReviewDate xmlns="1119c2e5-8fb9-4d5f-baf1-202c530f2c34" xsi:nil="true"/>
    <PrimaryImageGen xmlns="1119c2e5-8fb9-4d5f-baf1-202c530f2c34">true</PrimaryImageGen>
    <TPInstallLocation xmlns="1119c2e5-8fb9-4d5f-baf1-202c530f2c34" xsi:nil="true"/>
    <IntlLangReview xmlns="1119c2e5-8fb9-4d5f-baf1-202c530f2c34" xsi:nil="true"/>
    <LocPublishedDependentAssetsLookup xmlns="1119c2e5-8fb9-4d5f-baf1-202c530f2c34" xsi:nil="true"/>
    <Manager xmlns="1119c2e5-8fb9-4d5f-baf1-202c530f2c34" xsi:nil="true"/>
    <NumericId xmlns="1119c2e5-8fb9-4d5f-baf1-202c530f2c34" xsi:nil="true"/>
    <OOCacheId xmlns="1119c2e5-8fb9-4d5f-baf1-202c530f2c34" xsi:nil="true"/>
    <AverageRating xmlns="1119c2e5-8fb9-4d5f-baf1-202c530f2c34" xsi:nil="true"/>
    <CSXUpdate xmlns="1119c2e5-8fb9-4d5f-baf1-202c530f2c34">false</CSXUpdate>
    <APDescription xmlns="1119c2e5-8fb9-4d5f-baf1-202c530f2c34" xsi:nil="true"/>
    <FeatureTagsTaxHTField0 xmlns="1119c2e5-8fb9-4d5f-baf1-202c530f2c34">
      <Terms xmlns="http://schemas.microsoft.com/office/infopath/2007/PartnerControls"/>
    </FeatureTagsTaxHTField0>
    <IntlLangReviewer xmlns="1119c2e5-8fb9-4d5f-baf1-202c530f2c34" xsi:nil="true"/>
    <OpenTemplate xmlns="1119c2e5-8fb9-4d5f-baf1-202c530f2c34">true</OpenTemplate>
    <TaxCatchAll xmlns="1119c2e5-8fb9-4d5f-baf1-202c530f2c34"/>
    <ApprovalLog xmlns="1119c2e5-8fb9-4d5f-baf1-202c530f2c34" xsi:nil="true"/>
    <TPComponent xmlns="1119c2e5-8fb9-4d5f-baf1-202c530f2c34" xsi:nil="true"/>
    <EditorialTags xmlns="1119c2e5-8fb9-4d5f-baf1-202c530f2c34" xsi:nil="true"/>
    <LastModifiedDateTime xmlns="1119c2e5-8fb9-4d5f-baf1-202c530f2c34" xsi:nil="true"/>
    <LegacyData xmlns="1119c2e5-8fb9-4d5f-baf1-202c530f2c34" xsi:nil="true"/>
    <TPLaunchHelpLink xmlns="1119c2e5-8fb9-4d5f-baf1-202c530f2c34" xsi:nil="true"/>
    <LocComments xmlns="1119c2e5-8fb9-4d5f-baf1-202c530f2c34" xsi:nil="true"/>
    <LocProcessedForMarketsLookup xmlns="1119c2e5-8fb9-4d5f-baf1-202c530f2c34" xsi:nil="true"/>
    <Milestone xmlns="1119c2e5-8fb9-4d5f-baf1-202c530f2c34">Beta 1</Milestone>
    <BusinessGroup xmlns="1119c2e5-8fb9-4d5f-baf1-202c530f2c34" xsi:nil="true"/>
    <Providers xmlns="1119c2e5-8fb9-4d5f-baf1-202c530f2c34" xsi:nil="true"/>
    <RecommendationsModifier xmlns="1119c2e5-8fb9-4d5f-baf1-202c530f2c34" xsi:nil="true"/>
    <SourceTitle xmlns="1119c2e5-8fb9-4d5f-baf1-202c530f2c34" xsi:nil="true"/>
    <HandoffToMSDN xmlns="1119c2e5-8fb9-4d5f-baf1-202c530f2c34" xsi:nil="true"/>
    <LocOverallHandbackStatusLookup xmlns="1119c2e5-8fb9-4d5f-baf1-202c530f2c34" xsi:nil="true"/>
    <DirectSourceMarket xmlns="1119c2e5-8fb9-4d5f-baf1-202c530f2c34" xsi:nil="true"/>
    <APEditor xmlns="1119c2e5-8fb9-4d5f-baf1-202c530f2c34">
      <UserInfo>
        <DisplayName/>
        <AccountId xsi:nil="true"/>
        <AccountType/>
      </UserInfo>
    </APEditor>
    <LocNewPublishedVersionLookup xmlns="1119c2e5-8fb9-4d5f-baf1-202c530f2c34" xsi:nil="true"/>
    <SubmitterId xmlns="1119c2e5-8fb9-4d5f-baf1-202c530f2c34" xsi:nil="true"/>
    <TemplateStatus xmlns="1119c2e5-8fb9-4d5f-baf1-202c530f2c34">Complete</TemplateStatus>
    <UAProjectedTotalWords xmlns="1119c2e5-8fb9-4d5f-baf1-202c530f2c34" xsi:nil="true"/>
    <Provider xmlns="1119c2e5-8fb9-4d5f-baf1-202c530f2c34" xsi:nil="true"/>
    <CSXSubmissionDate xmlns="1119c2e5-8fb9-4d5f-baf1-202c530f2c34" xsi:nil="true"/>
    <BlockPublish xmlns="1119c2e5-8fb9-4d5f-baf1-202c530f2c34">false</BlockPublish>
    <BugNumber xmlns="1119c2e5-8fb9-4d5f-baf1-202c530f2c34" xsi:nil="true"/>
    <TPLaunchHelpLinkType xmlns="1119c2e5-8fb9-4d5f-baf1-202c530f2c34">Template</TPLaunchHelpLinkType>
    <PublishStatusLookup xmlns="1119c2e5-8fb9-4d5f-baf1-202c530f2c34">
      <Value>468405</Value>
      <Value>502709</Value>
    </PublishStatusLookup>
    <ScenarioTagsTaxHTField0 xmlns="1119c2e5-8fb9-4d5f-baf1-202c530f2c34">
      <Terms xmlns="http://schemas.microsoft.com/office/infopath/2007/PartnerControls"/>
    </ScenarioTagsTaxHTField0>
    <TimesCloned xmlns="1119c2e5-8fb9-4d5f-baf1-202c530f2c34" xsi:nil="true"/>
    <IsDeleted xmlns="1119c2e5-8fb9-4d5f-baf1-202c530f2c34">false</IsDeleted>
    <OriginAsset xmlns="1119c2e5-8fb9-4d5f-baf1-202c530f2c34" xsi:nil="true"/>
    <UALocComments xmlns="1119c2e5-8fb9-4d5f-baf1-202c530f2c34" xsi:nil="true"/>
    <UALocRecommendation xmlns="1119c2e5-8fb9-4d5f-baf1-202c530f2c34">Localize</UALocRecommendation>
    <DSATActionTaken xmlns="1119c2e5-8fb9-4d5f-baf1-202c530f2c34" xsi:nil="true"/>
    <MachineTranslated xmlns="1119c2e5-8fb9-4d5f-baf1-202c530f2c34">false</MachineTranslated>
    <OutputCachingOn xmlns="1119c2e5-8fb9-4d5f-baf1-202c530f2c34">false</OutputCachingOn>
    <ParentAssetId xmlns="1119c2e5-8fb9-4d5f-baf1-202c530f2c34" xsi:nil="true"/>
    <APAuthor xmlns="1119c2e5-8fb9-4d5f-baf1-202c530f2c34">
      <UserInfo>
        <DisplayName>EUROPE\v-nohosh</DisplayName>
        <AccountId>892</AccountId>
        <AccountType/>
      </UserInfo>
    </APAuthor>
    <ClipArtFilename xmlns="1119c2e5-8fb9-4d5f-baf1-202c530f2c34" xsi:nil="true"/>
    <LocOverallLocStatusLookup xmlns="1119c2e5-8fb9-4d5f-baf1-202c530f2c34" xsi:nil="true"/>
    <LocOverallPreviewStatusLookup xmlns="1119c2e5-8fb9-4d5f-baf1-202c530f2c34" xsi:nil="true"/>
    <IntlLocPriority xmlns="1119c2e5-8fb9-4d5f-baf1-202c530f2c34" xsi:nil="true"/>
    <ApprovalStatus xmlns="1119c2e5-8fb9-4d5f-baf1-202c530f2c34">InProgress</ApprovalStatus>
    <LocManualTestRequired xmlns="1119c2e5-8fb9-4d5f-baf1-202c530f2c34">false</LocManualTestRequired>
    <TPNamespace xmlns="1119c2e5-8fb9-4d5f-baf1-202c530f2c34" xsi:nil="true"/>
    <TemplateTemplateType xmlns="1119c2e5-8fb9-4d5f-baf1-202c530f2c34">Excel 2007 Default</TemplateTemplateType>
    <UANotes xmlns="1119c2e5-8fb9-4d5f-baf1-202c530f2c34" xsi:nil="true"/>
    <ThumbnailAssetId xmlns="1119c2e5-8fb9-4d5f-baf1-202c530f2c34" xsi:nil="true"/>
    <AssetId xmlns="1119c2e5-8fb9-4d5f-baf1-202c530f2c34">TP102779642</AssetId>
    <AssetType xmlns="1119c2e5-8fb9-4d5f-baf1-202c530f2c34">TP</AssetType>
    <TPClientViewer xmlns="1119c2e5-8fb9-4d5f-baf1-202c530f2c34" xsi:nil="true"/>
    <TPFriendlyName xmlns="1119c2e5-8fb9-4d5f-baf1-202c530f2c34" xsi:nil="true"/>
    <PlannedPubDate xmlns="1119c2e5-8fb9-4d5f-baf1-202c530f2c34" xsi:nil="true"/>
    <PolicheckWords xmlns="1119c2e5-8fb9-4d5f-baf1-202c530f2c34" xsi:nil="true"/>
    <TPCommandLine xmlns="1119c2e5-8fb9-4d5f-baf1-202c530f2c34" xsi:nil="true"/>
    <LocOverallPublishStatusLookup xmlns="1119c2e5-8fb9-4d5f-baf1-202c530f2c34" xsi:nil="true"/>
    <LocPublishedLinkedAssetsLookup xmlns="1119c2e5-8fb9-4d5f-baf1-202c530f2c34" xsi:nil="true"/>
    <CrawlForDependencies xmlns="1119c2e5-8fb9-4d5f-baf1-202c530f2c34">false</CrawlForDependencies>
    <InternalTagsTaxHTField0 xmlns="1119c2e5-8fb9-4d5f-baf1-202c530f2c34">
      <Terms xmlns="http://schemas.microsoft.com/office/infopath/2007/PartnerControls"/>
    </InternalTagsTaxHTField0>
    <MarketSpecific xmlns="1119c2e5-8fb9-4d5f-baf1-202c530f2c34">false</MarketSpecific>
    <LastHandOff xmlns="1119c2e5-8fb9-4d5f-baf1-202c530f2c34" xsi:nil="true"/>
    <LocProcessedForHandoffsLookup xmlns="1119c2e5-8fb9-4d5f-baf1-202c530f2c34" xsi:nil="true"/>
    <LocalizationTagsTaxHTField0 xmlns="1119c2e5-8fb9-4d5f-baf1-202c530f2c34">
      <Terms xmlns="http://schemas.microsoft.com/office/infopath/2007/PartnerControls"/>
    </LocalizationTagsTaxHTField0>
    <VoteCount xmlns="1119c2e5-8fb9-4d5f-baf1-202c530f2c34" xsi:nil="true"/>
    <ContentItem xmlns="1119c2e5-8fb9-4d5f-baf1-202c530f2c34" xsi:nil="true"/>
    <Markets xmlns="1119c2e5-8fb9-4d5f-baf1-202c530f2c34"/>
    <OriginalSourceMarket xmlns="1119c2e5-8fb9-4d5f-baf1-202c530f2c34" xsi:nil="true"/>
    <PublishTargets xmlns="1119c2e5-8fb9-4d5f-baf1-202c530f2c34">OfficeOnline</PublishTargets>
    <ShowIn xmlns="1119c2e5-8fb9-4d5f-baf1-202c530f2c34">Show everywhere</ShowIn>
    <UACurrentWords xmlns="1119c2e5-8fb9-4d5f-baf1-202c530f2c34" xsi:nil="true"/>
    <TPApplication xmlns="1119c2e5-8fb9-4d5f-baf1-202c530f2c34" xsi:nil="true"/>
    <AssetExpire xmlns="1119c2e5-8fb9-4d5f-baf1-202c530f2c34">2100-01-01T08:00:00+00:00</AssetExpire>
    <CampaignTagsTaxHTField0 xmlns="1119c2e5-8fb9-4d5f-baf1-202c530f2c34">
      <Terms xmlns="http://schemas.microsoft.com/office/infopath/2007/PartnerControls"/>
    </CampaignTagsTaxHTField0>
    <LocLastLocAttemptVersionLookup xmlns="1119c2e5-8fb9-4d5f-baf1-202c530f2c34">141905</LocLastLocAttemptVersionLookup>
    <LocLastLocAttemptVersionTypeLookup xmlns="1119c2e5-8fb9-4d5f-baf1-202c530f2c34" xsi:nil="true"/>
    <AssetStart xmlns="1119c2e5-8fb9-4d5f-baf1-202c530f2c34">2011-11-15T00:55:00+00:00</AssetStart>
    <TPExecutable xmlns="1119c2e5-8fb9-4d5f-baf1-202c530f2c34" xsi:nil="true"/>
    <FriendlyTitle xmlns="1119c2e5-8fb9-4d5f-baf1-202c530f2c34" xsi:nil="true"/>
    <LocRecommendedHandoff xmlns="1119c2e5-8fb9-4d5f-baf1-202c530f2c34" xsi:nil="true"/>
    <TPAppVersion xmlns="1119c2e5-8fb9-4d5f-baf1-202c530f2c34" xsi:nil="true"/>
    <AcquiredFrom xmlns="1119c2e5-8fb9-4d5f-baf1-202c530f2c34">Internal MS</AcquiredFrom>
    <IsSearchable xmlns="1119c2e5-8fb9-4d5f-baf1-202c530f2c34">true</IsSearchable>
    <CSXSubmissionMarket xmlns="1119c2e5-8fb9-4d5f-baf1-202c530f2c34" xsi:nil="true"/>
    <Downloads xmlns="1119c2e5-8fb9-4d5f-baf1-202c530f2c34">0</Downloads>
    <EditorialStatus xmlns="1119c2e5-8fb9-4d5f-baf1-202c530f2c34">Complete</EditorialStatus>
    <ArtSampleDocs xmlns="1119c2e5-8fb9-4d5f-baf1-202c530f2c34" xsi:nil="true"/>
    <TrustLevel xmlns="1119c2e5-8fb9-4d5f-baf1-202c530f2c34">1 Microsoft Managed Content</TrustLevel>
    <OriginalRelease xmlns="1119c2e5-8fb9-4d5f-baf1-202c530f2c34">14</OriginalRelease>
    <LocMarketGroupTiers2 xmlns="1119c2e5-8fb9-4d5f-baf1-202c530f2c3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766748D6-A54A-4A88-8739-BB06663FF0A2}"/>
</file>

<file path=customXml/itemProps2.xml><?xml version="1.0" encoding="utf-8"?>
<ds:datastoreItem xmlns:ds="http://schemas.openxmlformats.org/officeDocument/2006/customXml" ds:itemID="{59C34EDE-2518-4AA7-B25B-91E3764F1862}"/>
</file>

<file path=customXml/itemProps3.xml><?xml version="1.0" encoding="utf-8"?>
<ds:datastoreItem xmlns:ds="http://schemas.openxmlformats.org/officeDocument/2006/customXml" ds:itemID="{176E062D-9E3B-4AF7-9D68-7AF1653DE3D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使い方</vt:lpstr>
      <vt:lpstr>6月1週目</vt:lpstr>
      <vt:lpstr>6月2週目</vt:lpstr>
      <vt:lpstr>6月3週目</vt:lpstr>
      <vt:lpstr>6月4週目</vt:lpstr>
      <vt:lpstr>6月5週目</vt:lpstr>
      <vt:lpstr>'6月1週目'!Print_Area</vt:lpstr>
      <vt:lpstr>'6月2週目'!Print_Area</vt:lpstr>
      <vt:lpstr>'6月3週目'!Print_Area</vt:lpstr>
      <vt:lpstr>'6月4週目'!Print_Area</vt:lpstr>
      <vt:lpstr>'6月5週目'!Print_Area</vt:lpstr>
      <vt:lpstr>使い方!Print_Area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週間献立表</dc:title>
  <dc:creator/>
  <cp:lastModifiedBy/>
  <dcterms:created xsi:type="dcterms:W3CDTF">2011-10-18T07:01:55Z</dcterms:created>
  <dcterms:modified xsi:type="dcterms:W3CDTF">2012-05-25T12:52:12Z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0x010100F6E1CA76AAD4564AAF106FC3CFA868360400186944AA932D8046A3B88E9B37BEBDF5</vt:lpwstr>
  </property>
  <property fmtid="{D5CDD505-2E9C-101B-9397-08002B2CF9AE}" pid="3" name="InternalTags">
    <vt:lpwstr/>
  </property>
  <property fmtid="{D5CDD505-2E9C-101B-9397-08002B2CF9AE}" pid="4" name="FeatureTags">
    <vt:lpwstr/>
  </property>
  <property fmtid="{D5CDD505-2E9C-101B-9397-08002B2CF9AE}" pid="5" name="LocalizationTags">
    <vt:lpwstr/>
  </property>
  <property fmtid="{D5CDD505-2E9C-101B-9397-08002B2CF9AE}" pid="6" name="CampaignTags">
    <vt:lpwstr/>
  </property>
  <property fmtid="{D5CDD505-2E9C-101B-9397-08002B2CF9AE}" pid="7" name="ScenarioTags">
    <vt:lpwstr/>
  </property>
  <property fmtid="{D5CDD505-2E9C-101B-9397-08002B2CF9AE}" pid="8" name="Order">
    <vt:r8>13025200</vt:r8>
  </property>
  <property fmtid="{D5CDD505-2E9C-101B-9397-08002B2CF9AE}" pid="9" name="HiddenCategoryTags">
    <vt:lpwstr/>
  </property>
  <property fmtid="{D5CDD505-2E9C-101B-9397-08002B2CF9AE}" pid="10" name="ImageGenStatus">
    <vt:i4>0</vt:i4>
  </property>
  <property fmtid="{D5CDD505-2E9C-101B-9397-08002B2CF9AE}" pid="11" name="CategoryTags">
    <vt:lpwstr/>
  </property>
  <property fmtid="{D5CDD505-2E9C-101B-9397-08002B2CF9AE}" pid="12" name="Applications">
    <vt:lpwstr/>
  </property>
</Properties>
</file>