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5" windowWidth="15075" windowHeight="7380" activeTab="1"/>
  </bookViews>
  <sheets>
    <sheet name="使い方" sheetId="4" r:id="rId1"/>
    <sheet name="対戦表" sheetId="1" r:id="rId2"/>
    <sheet name="ランキング表" sheetId="2" r:id="rId3"/>
    <sheet name="data" sheetId="3" r:id="rId4"/>
  </sheets>
  <definedNames>
    <definedName name="_xlnm.Print_Area" localSheetId="3">data!$A$1:$L$53</definedName>
    <definedName name="_xlnm.Print_Area" localSheetId="2">ランキング表!$A$1:$K$52</definedName>
    <definedName name="_xlnm.Print_Area" localSheetId="0">使い方!$A$1:$R$47</definedName>
    <definedName name="_xlnm.Print_Area" localSheetId="1">対戦表!$A$1:$R$51</definedName>
    <definedName name="対戦表1" localSheetId="0">使い方!$A$8:$B$43</definedName>
    <definedName name="対戦表1">対戦表!$A$6:$B$41</definedName>
    <definedName name="対戦表2" localSheetId="0">使い方!$I$8:$J$43</definedName>
    <definedName name="対戦表2">対戦表!$I$6:$J$41</definedName>
  </definedNames>
  <calcPr calcId="145621"/>
</workbook>
</file>

<file path=xl/calcChain.xml><?xml version="1.0" encoding="utf-8"?>
<calcChain xmlns="http://schemas.openxmlformats.org/spreadsheetml/2006/main">
  <c r="M19" i="4" l="1"/>
  <c r="O19" i="4" s="1"/>
  <c r="I19" i="4" s="1"/>
  <c r="E19" i="4"/>
  <c r="G19" i="4" s="1"/>
  <c r="A19" i="4" s="1"/>
  <c r="M18" i="4"/>
  <c r="O18" i="4" s="1"/>
  <c r="I18" i="4" s="1"/>
  <c r="E18" i="4"/>
  <c r="G18" i="4" s="1"/>
  <c r="A18" i="4" s="1"/>
  <c r="M17" i="4"/>
  <c r="O17" i="4" s="1"/>
  <c r="I17" i="4" s="1"/>
  <c r="E17" i="4"/>
  <c r="G17" i="4" s="1"/>
  <c r="A17" i="4" s="1"/>
  <c r="M16" i="4"/>
  <c r="O16" i="4" s="1"/>
  <c r="I16" i="4" s="1"/>
  <c r="E16" i="4"/>
  <c r="G16" i="4" s="1"/>
  <c r="A16" i="4" s="1"/>
  <c r="M15" i="4"/>
  <c r="O15" i="4" s="1"/>
  <c r="I15" i="4" s="1"/>
  <c r="G15" i="4"/>
  <c r="E15" i="4"/>
  <c r="A15" i="4"/>
  <c r="M14" i="4"/>
  <c r="O14" i="4" s="1"/>
  <c r="I14" i="4" s="1"/>
  <c r="G14" i="4"/>
  <c r="E14" i="4"/>
  <c r="M13" i="4"/>
  <c r="O13" i="4" s="1"/>
  <c r="I13" i="4" s="1"/>
  <c r="E13" i="4"/>
  <c r="G13" i="4" s="1"/>
  <c r="M12" i="4"/>
  <c r="O12" i="4" s="1"/>
  <c r="I12" i="4" s="1"/>
  <c r="G12" i="4"/>
  <c r="E12" i="4"/>
  <c r="M11" i="4"/>
  <c r="O11" i="4" s="1"/>
  <c r="I11" i="4" s="1"/>
  <c r="E11" i="4"/>
  <c r="G11" i="4" s="1"/>
  <c r="M10" i="4"/>
  <c r="O10" i="4" s="1"/>
  <c r="I10" i="4" s="1"/>
  <c r="G10" i="4"/>
  <c r="E10" i="4"/>
  <c r="M9" i="4"/>
  <c r="O9" i="4" s="1"/>
  <c r="I9" i="4" s="1"/>
  <c r="E9" i="4"/>
  <c r="G9" i="4" s="1"/>
  <c r="M8" i="4"/>
  <c r="O8" i="4" s="1"/>
  <c r="G8" i="4"/>
  <c r="E8" i="4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3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1" i="3"/>
  <c r="A13" i="4" l="1"/>
  <c r="I8" i="4"/>
  <c r="A9" i="4"/>
  <c r="A11" i="4"/>
  <c r="A8" i="4"/>
  <c r="A10" i="4"/>
  <c r="A12" i="4"/>
  <c r="A14" i="4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6" i="1"/>
  <c r="E6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9" i="1"/>
  <c r="E10" i="1"/>
  <c r="G10" i="1" s="1"/>
  <c r="E11" i="1"/>
  <c r="G11" i="1" s="1"/>
  <c r="E12" i="1"/>
  <c r="E8" i="1"/>
  <c r="E7" i="1"/>
  <c r="G6" i="1"/>
  <c r="G7" i="1"/>
  <c r="G8" i="1"/>
  <c r="G9" i="1"/>
  <c r="G12" i="1"/>
  <c r="G13" i="1"/>
  <c r="G14" i="1"/>
  <c r="A14" i="1" s="1"/>
  <c r="A9" i="3" s="1"/>
  <c r="G15" i="1"/>
  <c r="A15" i="1" s="1"/>
  <c r="A10" i="3" s="1"/>
  <c r="G16" i="1"/>
  <c r="A16" i="1" s="1"/>
  <c r="A11" i="3" s="1"/>
  <c r="G17" i="1"/>
  <c r="A17" i="1" s="1"/>
  <c r="A12" i="3" s="1"/>
  <c r="G18" i="1"/>
  <c r="A18" i="1" s="1"/>
  <c r="A13" i="3" s="1"/>
  <c r="G19" i="1"/>
  <c r="A19" i="1" s="1"/>
  <c r="A14" i="3" s="1"/>
  <c r="G20" i="1"/>
  <c r="A20" i="1" s="1"/>
  <c r="A15" i="3" s="1"/>
  <c r="G21" i="1"/>
  <c r="A21" i="1" s="1"/>
  <c r="A16" i="3" s="1"/>
  <c r="G22" i="1"/>
  <c r="A22" i="1" s="1"/>
  <c r="A17" i="3" s="1"/>
  <c r="G23" i="1"/>
  <c r="A23" i="1" s="1"/>
  <c r="A18" i="3" s="1"/>
  <c r="G24" i="1"/>
  <c r="A24" i="1" s="1"/>
  <c r="A19" i="3" s="1"/>
  <c r="G25" i="1"/>
  <c r="A25" i="1" s="1"/>
  <c r="A20" i="3" s="1"/>
  <c r="G26" i="1"/>
  <c r="A26" i="1" s="1"/>
  <c r="A21" i="3" s="1"/>
  <c r="G27" i="1"/>
  <c r="A27" i="1" s="1"/>
  <c r="A22" i="3" s="1"/>
  <c r="G28" i="1"/>
  <c r="A28" i="1" s="1"/>
  <c r="A23" i="3" s="1"/>
  <c r="G29" i="1"/>
  <c r="A29" i="1" s="1"/>
  <c r="A24" i="3" s="1"/>
  <c r="G30" i="1"/>
  <c r="A30" i="1" s="1"/>
  <c r="A25" i="3" s="1"/>
  <c r="G31" i="1"/>
  <c r="A31" i="1" s="1"/>
  <c r="A26" i="3" s="1"/>
  <c r="G32" i="1"/>
  <c r="A32" i="1" s="1"/>
  <c r="A27" i="3" s="1"/>
  <c r="G33" i="1"/>
  <c r="A33" i="1" s="1"/>
  <c r="A28" i="3" s="1"/>
  <c r="G34" i="1"/>
  <c r="A34" i="1" s="1"/>
  <c r="A29" i="3" s="1"/>
  <c r="G35" i="1"/>
  <c r="A35" i="1" s="1"/>
  <c r="A30" i="3" s="1"/>
  <c r="G36" i="1"/>
  <c r="A36" i="1" s="1"/>
  <c r="A31" i="3" s="1"/>
  <c r="G37" i="1"/>
  <c r="A37" i="1" s="1"/>
  <c r="A32" i="3" s="1"/>
  <c r="G38" i="1"/>
  <c r="A38" i="1" s="1"/>
  <c r="A33" i="3" s="1"/>
  <c r="G39" i="1"/>
  <c r="A39" i="1" s="1"/>
  <c r="A34" i="3" s="1"/>
  <c r="G40" i="1"/>
  <c r="A40" i="1" s="1"/>
  <c r="A35" i="3" s="1"/>
  <c r="G41" i="1"/>
  <c r="A41" i="1" s="1"/>
  <c r="A36" i="3" s="1"/>
  <c r="O32" i="1"/>
  <c r="I32" i="1" s="1"/>
  <c r="A63" i="3" s="1"/>
  <c r="O33" i="1"/>
  <c r="I33" i="1" s="1"/>
  <c r="A64" i="3" s="1"/>
  <c r="O34" i="1"/>
  <c r="I34" i="1" s="1"/>
  <c r="A65" i="3" s="1"/>
  <c r="O35" i="1"/>
  <c r="I35" i="1" s="1"/>
  <c r="A66" i="3" s="1"/>
  <c r="O36" i="1"/>
  <c r="I36" i="1" s="1"/>
  <c r="A67" i="3" s="1"/>
  <c r="O37" i="1"/>
  <c r="I37" i="1" s="1"/>
  <c r="A68" i="3" s="1"/>
  <c r="O38" i="1"/>
  <c r="I38" i="1" s="1"/>
  <c r="A69" i="3" s="1"/>
  <c r="O39" i="1"/>
  <c r="I39" i="1" s="1"/>
  <c r="A70" i="3" s="1"/>
  <c r="O40" i="1"/>
  <c r="I40" i="1" s="1"/>
  <c r="A71" i="3" s="1"/>
  <c r="O41" i="1"/>
  <c r="I41" i="1" s="1"/>
  <c r="A72" i="3" s="1"/>
  <c r="O31" i="1"/>
  <c r="I31" i="1" s="1"/>
  <c r="A62" i="3" s="1"/>
  <c r="O30" i="1"/>
  <c r="I30" i="1" s="1"/>
  <c r="A61" i="3" s="1"/>
  <c r="O29" i="1"/>
  <c r="I29" i="1" s="1"/>
  <c r="A60" i="3" s="1"/>
  <c r="O28" i="1"/>
  <c r="I28" i="1" s="1"/>
  <c r="A59" i="3" s="1"/>
  <c r="O27" i="1"/>
  <c r="I27" i="1" s="1"/>
  <c r="A58" i="3" s="1"/>
  <c r="O26" i="1"/>
  <c r="I26" i="1" s="1"/>
  <c r="A57" i="3" s="1"/>
  <c r="O25" i="1"/>
  <c r="I25" i="1" s="1"/>
  <c r="A56" i="3" s="1"/>
  <c r="O24" i="1"/>
  <c r="I24" i="1" s="1"/>
  <c r="A55" i="3" s="1"/>
  <c r="O23" i="1"/>
  <c r="I23" i="1" s="1"/>
  <c r="A54" i="3" s="1"/>
  <c r="O22" i="1"/>
  <c r="I22" i="1" s="1"/>
  <c r="A53" i="3" s="1"/>
  <c r="O21" i="1"/>
  <c r="I21" i="1" s="1"/>
  <c r="A52" i="3" s="1"/>
  <c r="O20" i="1"/>
  <c r="I20" i="1" s="1"/>
  <c r="A51" i="3" s="1"/>
  <c r="O19" i="1"/>
  <c r="I19" i="1" s="1"/>
  <c r="A50" i="3" s="1"/>
  <c r="O18" i="1"/>
  <c r="I18" i="1" s="1"/>
  <c r="A49" i="3" s="1"/>
  <c r="O17" i="1"/>
  <c r="I17" i="1" s="1"/>
  <c r="A48" i="3" s="1"/>
  <c r="O16" i="1"/>
  <c r="I16" i="1" s="1"/>
  <c r="A47" i="3" s="1"/>
  <c r="O15" i="1"/>
  <c r="I15" i="1" s="1"/>
  <c r="A46" i="3" s="1"/>
  <c r="O14" i="1"/>
  <c r="I14" i="1" s="1"/>
  <c r="A45" i="3" s="1"/>
  <c r="O13" i="1"/>
  <c r="I13" i="1" s="1"/>
  <c r="A44" i="3" s="1"/>
  <c r="O12" i="1"/>
  <c r="I12" i="1" s="1"/>
  <c r="A43" i="3" s="1"/>
  <c r="O11" i="1"/>
  <c r="I11" i="1" s="1"/>
  <c r="A42" i="3" s="1"/>
  <c r="O10" i="1"/>
  <c r="I10" i="1" s="1"/>
  <c r="A41" i="3" s="1"/>
  <c r="O9" i="1"/>
  <c r="I9" i="1" s="1"/>
  <c r="A40" i="3" s="1"/>
  <c r="O8" i="1"/>
  <c r="I8" i="1" s="1"/>
  <c r="A39" i="3" s="1"/>
  <c r="O7" i="1"/>
  <c r="I7" i="1" s="1"/>
  <c r="A38" i="3" s="1"/>
  <c r="O6" i="1"/>
  <c r="I6" i="1" s="1"/>
  <c r="A37" i="3" s="1"/>
  <c r="A13" i="1" l="1"/>
  <c r="A8" i="3" s="1"/>
  <c r="A12" i="1"/>
  <c r="A7" i="3" s="1"/>
  <c r="G4" i="2"/>
  <c r="G6" i="2"/>
  <c r="G8" i="2"/>
  <c r="G10" i="2"/>
  <c r="G12" i="2"/>
  <c r="G14" i="2"/>
  <c r="G16" i="2"/>
  <c r="G18" i="2"/>
  <c r="G20" i="2"/>
  <c r="G22" i="2"/>
  <c r="G24" i="2"/>
  <c r="G26" i="2"/>
  <c r="G28" i="2"/>
  <c r="G30" i="2"/>
  <c r="G32" i="2"/>
  <c r="G34" i="2"/>
  <c r="G36" i="2"/>
  <c r="G38" i="2"/>
  <c r="G5" i="2"/>
  <c r="G7" i="2"/>
  <c r="G9" i="2"/>
  <c r="G11" i="2"/>
  <c r="G13" i="2"/>
  <c r="G15" i="2"/>
  <c r="G17" i="2"/>
  <c r="G19" i="2"/>
  <c r="G21" i="2"/>
  <c r="G23" i="2"/>
  <c r="G25" i="2"/>
  <c r="G27" i="2"/>
  <c r="G29" i="2"/>
  <c r="G31" i="2"/>
  <c r="G33" i="2"/>
  <c r="G35" i="2"/>
  <c r="G37" i="2"/>
  <c r="G3" i="2"/>
  <c r="A11" i="1"/>
  <c r="A6" i="3" s="1"/>
  <c r="A10" i="1"/>
  <c r="A5" i="3" s="1"/>
  <c r="A7" i="1"/>
  <c r="A2" i="3" s="1"/>
  <c r="A9" i="1"/>
  <c r="A4" i="3" s="1"/>
  <c r="A6" i="1"/>
  <c r="A1" i="3" s="1"/>
  <c r="A8" i="1"/>
  <c r="A3" i="3" s="1"/>
  <c r="F4" i="2" l="1"/>
  <c r="F6" i="2"/>
  <c r="F8" i="2"/>
  <c r="F10" i="2"/>
  <c r="F12" i="2"/>
  <c r="F14" i="2"/>
  <c r="F16" i="2"/>
  <c r="F18" i="2"/>
  <c r="F20" i="2"/>
  <c r="F22" i="2"/>
  <c r="F24" i="2"/>
  <c r="F26" i="2"/>
  <c r="F28" i="2"/>
  <c r="F30" i="2"/>
  <c r="F32" i="2"/>
  <c r="F34" i="2"/>
  <c r="F36" i="2"/>
  <c r="F38" i="2"/>
  <c r="B4" i="2"/>
  <c r="B6" i="2"/>
  <c r="B8" i="2"/>
  <c r="B10" i="2"/>
  <c r="B12" i="2"/>
  <c r="B14" i="2"/>
  <c r="B16" i="2"/>
  <c r="B18" i="2"/>
  <c r="B20" i="2"/>
  <c r="B22" i="2"/>
  <c r="B24" i="2"/>
  <c r="B26" i="2"/>
  <c r="B28" i="2"/>
  <c r="B30" i="2"/>
  <c r="B32" i="2"/>
  <c r="B34" i="2"/>
  <c r="B36" i="2"/>
  <c r="B38" i="2"/>
  <c r="F5" i="2"/>
  <c r="F7" i="2"/>
  <c r="F9" i="2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" i="2"/>
  <c r="B5" i="2"/>
  <c r="B7" i="2"/>
  <c r="B9" i="2"/>
  <c r="B11" i="2"/>
  <c r="B13" i="2"/>
  <c r="B15" i="2"/>
  <c r="B17" i="2"/>
  <c r="B19" i="2"/>
  <c r="B21" i="2"/>
  <c r="B23" i="2"/>
  <c r="B25" i="2"/>
  <c r="B27" i="2"/>
  <c r="B29" i="2"/>
  <c r="B31" i="2"/>
  <c r="B33" i="2"/>
  <c r="B35" i="2"/>
  <c r="B37" i="2"/>
  <c r="B3" i="2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5" i="2"/>
  <c r="C7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" i="2"/>
</calcChain>
</file>

<file path=xl/sharedStrings.xml><?xml version="1.0" encoding="utf-8"?>
<sst xmlns="http://schemas.openxmlformats.org/spreadsheetml/2006/main" count="64" uniqueCount="28">
  <si>
    <t>参加者名</t>
    <rPh sb="0" eb="3">
      <t>サンカシャ</t>
    </rPh>
    <rPh sb="3" eb="4">
      <t>メイ</t>
    </rPh>
    <phoneticPr fontId="1"/>
  </si>
  <si>
    <t>OUT</t>
    <phoneticPr fontId="1"/>
  </si>
  <si>
    <t>IN</t>
    <phoneticPr fontId="1"/>
  </si>
  <si>
    <t>GROSS</t>
    <phoneticPr fontId="1"/>
  </si>
  <si>
    <t>HDCP</t>
    <phoneticPr fontId="1"/>
  </si>
  <si>
    <t>NET</t>
    <phoneticPr fontId="1"/>
  </si>
  <si>
    <t>順位</t>
    <rPh sb="0" eb="2">
      <t>ジュンイ</t>
    </rPh>
    <phoneticPr fontId="1"/>
  </si>
  <si>
    <t>隠しホール：1・2・3・4・5・6・7・8・9・10・11・12</t>
    <rPh sb="0" eb="1">
      <t>カク</t>
    </rPh>
    <phoneticPr fontId="1"/>
  </si>
  <si>
    <t>競技方法：ダブルぺリア方式</t>
    <rPh sb="0" eb="2">
      <t>キョウギ</t>
    </rPh>
    <rPh sb="2" eb="4">
      <t>ホウホウ</t>
    </rPh>
    <rPh sb="11" eb="13">
      <t>ホウシキ</t>
    </rPh>
    <phoneticPr fontId="1"/>
  </si>
  <si>
    <t>同ネット：カウントバック</t>
    <rPh sb="0" eb="1">
      <t>ドウ</t>
    </rPh>
    <phoneticPr fontId="1"/>
  </si>
  <si>
    <t>ハンディ上限：00</t>
    <rPh sb="4" eb="6">
      <t>ジョウゲン</t>
    </rPh>
    <phoneticPr fontId="1"/>
  </si>
  <si>
    <t>伊熊 五郎</t>
    <rPh sb="0" eb="2">
      <t>イクマ</t>
    </rPh>
    <rPh sb="3" eb="5">
      <t>ゴロウ</t>
    </rPh>
    <phoneticPr fontId="1"/>
  </si>
  <si>
    <t>中村 和利</t>
    <rPh sb="0" eb="2">
      <t>ナカムラ</t>
    </rPh>
    <rPh sb="3" eb="5">
      <t>カズトシ</t>
    </rPh>
    <phoneticPr fontId="1"/>
  </si>
  <si>
    <t>喜多 栄一</t>
    <rPh sb="0" eb="2">
      <t>キタ</t>
    </rPh>
    <rPh sb="3" eb="5">
      <t>エイイチ</t>
    </rPh>
    <phoneticPr fontId="1"/>
  </si>
  <si>
    <t>荻原 美津子</t>
    <rPh sb="0" eb="2">
      <t>オギワラ</t>
    </rPh>
    <rPh sb="3" eb="6">
      <t>ミツコ</t>
    </rPh>
    <phoneticPr fontId="1"/>
  </si>
  <si>
    <t>片山 雄二郎</t>
    <rPh sb="0" eb="2">
      <t>カタヤマ</t>
    </rPh>
    <rPh sb="3" eb="6">
      <t>ユウジロウ</t>
    </rPh>
    <phoneticPr fontId="1"/>
  </si>
  <si>
    <t>徳田 秀夫</t>
    <rPh sb="0" eb="2">
      <t>トクダ</t>
    </rPh>
    <rPh sb="3" eb="5">
      <t>ヒデオ</t>
    </rPh>
    <phoneticPr fontId="1"/>
  </si>
  <si>
    <t>（敬称略）</t>
    <rPh sb="1" eb="4">
      <t>ケイショウリャク</t>
    </rPh>
    <phoneticPr fontId="1"/>
  </si>
  <si>
    <t>○月○日　　　　　　　○○カントリークラブ</t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</si>
  <si>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</si>
  <si>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</si>
  <si>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NET</t>
    <phoneticPr fontId="1"/>
  </si>
  <si>
    <t>ランキング表</t>
    <rPh sb="5" eb="6">
      <t>ヒョウ</t>
    </rPh>
    <phoneticPr fontId="1"/>
  </si>
  <si>
    <t>対戦表の結果から自動で反映されます。</t>
    <rPh sb="0" eb="2">
      <t>タイセン</t>
    </rPh>
    <rPh sb="2" eb="3">
      <t>ヒョウ</t>
    </rPh>
    <rPh sb="4" eb="6">
      <t>ケッカ</t>
    </rPh>
    <rPh sb="8" eb="10">
      <t>ジドウ</t>
    </rPh>
    <rPh sb="11" eb="13">
      <t>ハンエイ</t>
    </rPh>
    <phoneticPr fontId="1"/>
  </si>
  <si>
    <t>浦泉　ゆう</t>
    <rPh sb="0" eb="1">
      <t>ウラ</t>
    </rPh>
    <rPh sb="1" eb="2">
      <t>イズミ</t>
    </rPh>
    <phoneticPr fontId="1"/>
  </si>
  <si>
    <t>富田 恵子</t>
    <rPh sb="0" eb="2">
      <t>トミタ</t>
    </rPh>
    <rPh sb="3" eb="5">
      <t>ケイコ</t>
    </rPh>
    <phoneticPr fontId="1"/>
  </si>
  <si>
    <t>ゴルフ対戦表の使い方</t>
    <rPh sb="3" eb="5">
      <t>タイセン</t>
    </rPh>
    <rPh sb="5" eb="6">
      <t>ヒョウ</t>
    </rPh>
    <rPh sb="7" eb="8">
      <t>ツカ</t>
    </rPh>
    <rPh sb="9" eb="10">
      <t>カタ</t>
    </rPh>
    <phoneticPr fontId="1"/>
  </si>
  <si>
    <t>注意事項（同スコアの場合）</t>
    <rPh sb="0" eb="2">
      <t>チュウイ</t>
    </rPh>
    <rPh sb="2" eb="4">
      <t>ジコウ</t>
    </rPh>
    <rPh sb="5" eb="6">
      <t>ドウ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</si>
</sst>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sz val="8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9"/>
      <color theme="1" tint="0.249977111117893"/>
      <name val="メイリオ"/>
      <family val="2"/>
      <charset val="128"/>
    </font>
    <font>
      <sz val="10"/>
      <color rgb="FFFF0000"/>
      <name val="メイリオ"/>
      <family val="3"/>
      <charset val="128"/>
    </font>
    <font>
      <sz val="8"/>
      <color theme="0"/>
      <name val="メイリオ"/>
      <family val="2"/>
      <charset val="128"/>
    </font>
    <font>
      <sz val="8"/>
      <color theme="0"/>
      <name val="メイリオ"/>
      <family val="3"/>
      <charset val="128"/>
    </font>
    <font>
      <sz val="7.5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20"/>
      <name val="メイリオ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theme="0"/>
        </stop>
        <stop position="1">
          <color rgb="FF00B050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0" xfId="0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7" borderId="1" xfId="0" applyFont="1" applyFill="1" applyBorder="1">
      <alignment vertical="center"/>
    </xf>
    <xf numFmtId="0" fontId="5" fillId="7" borderId="1" xfId="0" applyFont="1" applyFill="1" applyBorder="1">
      <alignment vertical="center"/>
    </xf>
    <xf numFmtId="0" fontId="6" fillId="7" borderId="1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0" fillId="7" borderId="1" xfId="0" applyFill="1" applyBorder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11" borderId="6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13" xfId="0" applyFont="1" applyBorder="1">
      <alignment vertical="center"/>
    </xf>
    <xf numFmtId="0" fontId="0" fillId="0" borderId="13" xfId="0" applyBorder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2" fillId="14" borderId="0" xfId="0" applyFont="1" applyFill="1" applyBorder="1" applyAlignment="1"/>
    <xf numFmtId="0" fontId="10" fillId="0" borderId="12" xfId="0" applyFont="1" applyBorder="1">
      <alignment vertical="center"/>
    </xf>
  </cellXfs>
  <cellStyles count="1">
    <cellStyle name="Normal" xfId="0" builtinId="0"/>
  </cellStyles>
  <dxfs count="6"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ABDB77"/>
      <color rgb="FFE5FFE5"/>
      <color rgb="FFFFFFCC"/>
      <color rgb="FFFFFF99"/>
      <color rgb="FFCCFFCC"/>
      <color rgb="FFBA926A"/>
      <color rgb="FF2C241A"/>
      <color rgb="FF35492B"/>
      <color rgb="FFB5C393"/>
      <color rgb="FFE1E8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2</xdr:row>
      <xdr:rowOff>1</xdr:rowOff>
    </xdr:from>
    <xdr:to>
      <xdr:col>9</xdr:col>
      <xdr:colOff>616960</xdr:colOff>
      <xdr:row>2</xdr:row>
      <xdr:rowOff>500063</xdr:rowOff>
    </xdr:to>
    <xdr:sp macro="" textlink="">
      <xdr:nvSpPr>
        <xdr:cNvPr id="2" name="正方形/長方形 1"/>
        <xdr:cNvSpPr/>
      </xdr:nvSpPr>
      <xdr:spPr>
        <a:xfrm>
          <a:off x="8659" y="1"/>
          <a:ext cx="3951576" cy="500062"/>
        </a:xfrm>
        <a:prstGeom prst="rect">
          <a:avLst/>
        </a:prstGeom>
        <a:gradFill flip="none" rotWithShape="1">
          <a:gsLst>
            <a:gs pos="0">
              <a:srgbClr val="2C241A"/>
            </a:gs>
            <a:gs pos="100000">
              <a:srgbClr val="BA926A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47025</xdr:colOff>
      <xdr:row>2</xdr:row>
      <xdr:rowOff>87957</xdr:rowOff>
    </xdr:from>
    <xdr:to>
      <xdr:col>9</xdr:col>
      <xdr:colOff>605054</xdr:colOff>
      <xdr:row>2</xdr:row>
      <xdr:rowOff>416039</xdr:rowOff>
    </xdr:to>
    <xdr:sp macro="" textlink="">
      <xdr:nvSpPr>
        <xdr:cNvPr id="3" name="テキスト ボックス 2"/>
        <xdr:cNvSpPr txBox="1"/>
      </xdr:nvSpPr>
      <xdr:spPr>
        <a:xfrm>
          <a:off x="47025" y="87957"/>
          <a:ext cx="3901304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contourClr>
              <a:schemeClr val="accent2">
                <a:tint val="20000"/>
              </a:schemeClr>
            </a:contourClr>
          </a:sp3d>
        </a:bodyPr>
        <a:lstStyle/>
        <a:p>
          <a:r>
            <a:rPr kumimoji="1" lang="ja-JP" altLang="en-US" sz="1600" b="1" cap="none" spc="50">
              <a:ln w="11430">
                <a:noFill/>
              </a:ln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P創英角ｺﾞｼｯｸUB" pitchFamily="50" charset="-128"/>
              <a:ea typeface="HGP創英角ｺﾞｼｯｸUB" pitchFamily="50" charset="-128"/>
            </a:rPr>
            <a:t>第○回 ○○○○ゴルフ大会 対戦成績表</a:t>
          </a:r>
        </a:p>
      </xdr:txBody>
    </xdr:sp>
    <xdr:clientData/>
  </xdr:twoCellAnchor>
  <xdr:twoCellAnchor>
    <xdr:from>
      <xdr:col>9</xdr:col>
      <xdr:colOff>689292</xdr:colOff>
      <xdr:row>2</xdr:row>
      <xdr:rowOff>51707</xdr:rowOff>
    </xdr:from>
    <xdr:to>
      <xdr:col>14</xdr:col>
      <xdr:colOff>367668</xdr:colOff>
      <xdr:row>2</xdr:row>
      <xdr:rowOff>466725</xdr:rowOff>
    </xdr:to>
    <xdr:sp macro="" textlink="">
      <xdr:nvSpPr>
        <xdr:cNvPr id="4" name="テキスト ボックス 3"/>
        <xdr:cNvSpPr txBox="1"/>
      </xdr:nvSpPr>
      <xdr:spPr>
        <a:xfrm>
          <a:off x="4032567" y="51707"/>
          <a:ext cx="1907226" cy="415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l"/>
          <a:r>
            <a:rPr kumimoji="1" lang="ja-JP" altLang="en-US" sz="750"/>
            <a:t>「</a:t>
          </a:r>
          <a:r>
            <a:rPr kumimoji="1" lang="en-US" altLang="ja-JP" sz="750" u="sng">
              <a:solidFill>
                <a:srgbClr val="FF0000"/>
              </a:solidFill>
            </a:rPr>
            <a:t>OUT</a:t>
          </a:r>
          <a:r>
            <a:rPr kumimoji="1" lang="ja-JP" altLang="en-US" sz="750"/>
            <a:t>」「</a:t>
          </a:r>
          <a:r>
            <a:rPr kumimoji="1" lang="en-US" altLang="ja-JP" sz="750" u="sng">
              <a:solidFill>
                <a:srgbClr val="FF0000"/>
              </a:solidFill>
            </a:rPr>
            <a:t>IN</a:t>
          </a:r>
          <a:r>
            <a:rPr kumimoji="1" lang="ja-JP" altLang="en-US" sz="750"/>
            <a:t>」のスコアを入力すると「</a:t>
          </a:r>
          <a:r>
            <a:rPr kumimoji="1" lang="en-US" altLang="ja-JP" sz="750" u="sng">
              <a:solidFill>
                <a:srgbClr val="FF0000"/>
              </a:solidFill>
            </a:rPr>
            <a:t>GROSS</a:t>
          </a:r>
          <a:r>
            <a:rPr kumimoji="1" lang="ja-JP" altLang="en-US" sz="750"/>
            <a:t>」が表示されます。「</a:t>
          </a:r>
          <a:r>
            <a:rPr kumimoji="1" lang="en-US" altLang="ja-JP" sz="750" u="sng">
              <a:solidFill>
                <a:srgbClr val="FF0000"/>
              </a:solidFill>
            </a:rPr>
            <a:t>HDCP</a:t>
          </a:r>
          <a:r>
            <a:rPr kumimoji="1" lang="ja-JP" altLang="en-US" sz="750"/>
            <a:t>」を入力すると「</a:t>
          </a:r>
          <a:r>
            <a:rPr kumimoji="1" lang="en-US" altLang="ja-JP" sz="750" u="sng">
              <a:solidFill>
                <a:srgbClr val="FF0000"/>
              </a:solidFill>
            </a:rPr>
            <a:t>NET</a:t>
          </a:r>
          <a:r>
            <a:rPr kumimoji="1" lang="ja-JP" altLang="en-US" sz="750"/>
            <a:t>」が計算され、順位が表示されます。</a:t>
          </a:r>
        </a:p>
      </xdr:txBody>
    </xdr:sp>
    <xdr:clientData/>
  </xdr:twoCellAnchor>
  <xdr:twoCellAnchor>
    <xdr:from>
      <xdr:col>0</xdr:col>
      <xdr:colOff>185057</xdr:colOff>
      <xdr:row>6</xdr:row>
      <xdr:rowOff>247650</xdr:rowOff>
    </xdr:from>
    <xdr:to>
      <xdr:col>4</xdr:col>
      <xdr:colOff>76200</xdr:colOff>
      <xdr:row>10</xdr:row>
      <xdr:rowOff>50347</xdr:rowOff>
    </xdr:to>
    <xdr:sp macro="" textlink="">
      <xdr:nvSpPr>
        <xdr:cNvPr id="5" name="角丸四角形 4"/>
        <xdr:cNvSpPr/>
      </xdr:nvSpPr>
      <xdr:spPr>
        <a:xfrm>
          <a:off x="185057" y="1390650"/>
          <a:ext cx="1700893" cy="745672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171450</xdr:colOff>
      <xdr:row>14</xdr:row>
      <xdr:rowOff>47625</xdr:rowOff>
    </xdr:from>
    <xdr:to>
      <xdr:col>4</xdr:col>
      <xdr:colOff>304799</xdr:colOff>
      <xdr:row>17</xdr:row>
      <xdr:rowOff>114300</xdr:rowOff>
    </xdr:to>
    <xdr:sp macro="" textlink="">
      <xdr:nvSpPr>
        <xdr:cNvPr id="6" name="テキスト ボックス 5"/>
        <xdr:cNvSpPr txBox="1"/>
      </xdr:nvSpPr>
      <xdr:spPr>
        <a:xfrm>
          <a:off x="171450" y="2971800"/>
          <a:ext cx="1943099" cy="695325"/>
        </a:xfrm>
        <a:prstGeom prst="rect">
          <a:avLst/>
        </a:prstGeom>
        <a:solidFill>
          <a:srgbClr val="FFFF99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72000" rtlCol="0" anchor="t"/>
        <a:lstStyle/>
        <a:p>
          <a:pPr algn="l"/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プレイヤーの名前、</a:t>
          </a:r>
          <a:r>
            <a:rPr kumimoji="1" lang="en-US" altLang="ja-JP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OUT</a:t>
          </a:r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・</a:t>
          </a:r>
          <a:r>
            <a:rPr kumimoji="1" lang="en-US" altLang="ja-JP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IN</a:t>
          </a:r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のスコアを入力してください。</a:t>
          </a:r>
          <a:r>
            <a:rPr kumimoji="1" lang="en-US" altLang="ja-JP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GROSS</a:t>
          </a:r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は自動計算されます。</a:t>
          </a:r>
        </a:p>
      </xdr:txBody>
    </xdr:sp>
    <xdr:clientData/>
  </xdr:twoCellAnchor>
  <xdr:twoCellAnchor>
    <xdr:from>
      <xdr:col>4</xdr:col>
      <xdr:colOff>318408</xdr:colOff>
      <xdr:row>6</xdr:row>
      <xdr:rowOff>247650</xdr:rowOff>
    </xdr:from>
    <xdr:to>
      <xdr:col>8</xdr:col>
      <xdr:colOff>114301</xdr:colOff>
      <xdr:row>10</xdr:row>
      <xdr:rowOff>50347</xdr:rowOff>
    </xdr:to>
    <xdr:sp macro="" textlink="">
      <xdr:nvSpPr>
        <xdr:cNvPr id="7" name="角丸四角形 6"/>
        <xdr:cNvSpPr/>
      </xdr:nvSpPr>
      <xdr:spPr>
        <a:xfrm>
          <a:off x="2128158" y="1390650"/>
          <a:ext cx="1005568" cy="745672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228601</xdr:colOff>
      <xdr:row>12</xdr:row>
      <xdr:rowOff>123826</xdr:rowOff>
    </xdr:from>
    <xdr:to>
      <xdr:col>11</xdr:col>
      <xdr:colOff>47625</xdr:colOff>
      <xdr:row>15</xdr:row>
      <xdr:rowOff>9526</xdr:rowOff>
    </xdr:to>
    <xdr:sp macro="" textlink="">
      <xdr:nvSpPr>
        <xdr:cNvPr id="8" name="テキスト ボックス 7"/>
        <xdr:cNvSpPr txBox="1"/>
      </xdr:nvSpPr>
      <xdr:spPr>
        <a:xfrm>
          <a:off x="2800351" y="2628901"/>
          <a:ext cx="1809749" cy="514350"/>
        </a:xfrm>
        <a:prstGeom prst="rect">
          <a:avLst/>
        </a:prstGeom>
        <a:solidFill>
          <a:srgbClr val="FFFF99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72000" rtlCol="0" anchor="t"/>
        <a:lstStyle/>
        <a:p>
          <a:pPr algn="l"/>
          <a:r>
            <a:rPr kumimoji="1" lang="en-US" altLang="ja-JP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HDCP</a:t>
          </a:r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を入力してください。</a:t>
          </a:r>
          <a:r>
            <a:rPr kumimoji="1" lang="en-US" altLang="ja-JP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NET</a:t>
          </a:r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は自動計算されます。</a:t>
          </a:r>
        </a:p>
      </xdr:txBody>
    </xdr:sp>
    <xdr:clientData/>
  </xdr:twoCellAnchor>
  <xdr:twoCellAnchor>
    <xdr:from>
      <xdr:col>0</xdr:col>
      <xdr:colOff>0</xdr:colOff>
      <xdr:row>2</xdr:row>
      <xdr:rowOff>428625</xdr:rowOff>
    </xdr:from>
    <xdr:to>
      <xdr:col>15</xdr:col>
      <xdr:colOff>114300</xdr:colOff>
      <xdr:row>6</xdr:row>
      <xdr:rowOff>88447</xdr:rowOff>
    </xdr:to>
    <xdr:sp macro="" textlink="">
      <xdr:nvSpPr>
        <xdr:cNvPr id="9" name="角丸四角形 8"/>
        <xdr:cNvSpPr/>
      </xdr:nvSpPr>
      <xdr:spPr>
        <a:xfrm>
          <a:off x="0" y="1047750"/>
          <a:ext cx="6057900" cy="802822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781050</xdr:colOff>
      <xdr:row>7</xdr:row>
      <xdr:rowOff>95251</xdr:rowOff>
    </xdr:from>
    <xdr:to>
      <xdr:col>15</xdr:col>
      <xdr:colOff>114301</xdr:colOff>
      <xdr:row>9</xdr:row>
      <xdr:rowOff>9525</xdr:rowOff>
    </xdr:to>
    <xdr:sp macro="" textlink="">
      <xdr:nvSpPr>
        <xdr:cNvPr id="10" name="テキスト ボックス 9"/>
        <xdr:cNvSpPr txBox="1"/>
      </xdr:nvSpPr>
      <xdr:spPr>
        <a:xfrm>
          <a:off x="4124325" y="1552576"/>
          <a:ext cx="1933576" cy="333374"/>
        </a:xfrm>
        <a:prstGeom prst="rect">
          <a:avLst/>
        </a:prstGeom>
        <a:solidFill>
          <a:srgbClr val="FFFF99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08000" tIns="72000" rtlCol="0" anchor="t"/>
        <a:lstStyle/>
        <a:p>
          <a:pPr algn="l"/>
          <a:r>
            <a:rPr kumimoji="1" lang="ja-JP" altLang="en-US" sz="1000">
              <a:ln w="3175"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必要事項を入力してください。</a:t>
          </a:r>
        </a:p>
      </xdr:txBody>
    </xdr:sp>
    <xdr:clientData/>
  </xdr:twoCellAnchor>
  <xdr:twoCellAnchor>
    <xdr:from>
      <xdr:col>12</xdr:col>
      <xdr:colOff>133350</xdr:colOff>
      <xdr:row>6</xdr:row>
      <xdr:rowOff>85725</xdr:rowOff>
    </xdr:from>
    <xdr:to>
      <xdr:col>12</xdr:col>
      <xdr:colOff>261938</xdr:colOff>
      <xdr:row>7</xdr:row>
      <xdr:rowOff>95251</xdr:rowOff>
    </xdr:to>
    <xdr:cxnSp macro="">
      <xdr:nvCxnSpPr>
        <xdr:cNvPr id="12" name="直線コネクタ 11"/>
        <xdr:cNvCxnSpPr>
          <a:stCxn id="10" idx="0"/>
        </xdr:cNvCxnSpPr>
      </xdr:nvCxnSpPr>
      <xdr:spPr>
        <a:xfrm flipH="1" flipV="1">
          <a:off x="4962525" y="1228725"/>
          <a:ext cx="128588" cy="323851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59192</xdr:colOff>
      <xdr:row>10</xdr:row>
      <xdr:rowOff>50347</xdr:rowOff>
    </xdr:from>
    <xdr:to>
      <xdr:col>9</xdr:col>
      <xdr:colOff>361951</xdr:colOff>
      <xdr:row>12</xdr:row>
      <xdr:rowOff>123826</xdr:rowOff>
    </xdr:to>
    <xdr:cxnSp macro="">
      <xdr:nvCxnSpPr>
        <xdr:cNvPr id="15" name="直線コネクタ 14"/>
        <xdr:cNvCxnSpPr>
          <a:stCxn id="8" idx="0"/>
          <a:endCxn id="7" idx="2"/>
        </xdr:cNvCxnSpPr>
      </xdr:nvCxnSpPr>
      <xdr:spPr>
        <a:xfrm flipH="1" flipV="1">
          <a:off x="2630942" y="2136322"/>
          <a:ext cx="1074284" cy="492579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711654</xdr:colOff>
      <xdr:row>10</xdr:row>
      <xdr:rowOff>50347</xdr:rowOff>
    </xdr:from>
    <xdr:to>
      <xdr:col>1</xdr:col>
      <xdr:colOff>819150</xdr:colOff>
      <xdr:row>14</xdr:row>
      <xdr:rowOff>47625</xdr:rowOff>
    </xdr:to>
    <xdr:cxnSp macro="">
      <xdr:nvCxnSpPr>
        <xdr:cNvPr id="16" name="直線コネクタ 15"/>
        <xdr:cNvCxnSpPr>
          <a:stCxn id="6" idx="0"/>
          <a:endCxn id="5" idx="2"/>
        </xdr:cNvCxnSpPr>
      </xdr:nvCxnSpPr>
      <xdr:spPr>
        <a:xfrm flipH="1" flipV="1">
          <a:off x="1035504" y="2136322"/>
          <a:ext cx="107496" cy="835478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55562</xdr:colOff>
      <xdr:row>32</xdr:row>
      <xdr:rowOff>65088</xdr:rowOff>
    </xdr:from>
    <xdr:to>
      <xdr:col>8</xdr:col>
      <xdr:colOff>88134</xdr:colOff>
      <xdr:row>43</xdr:row>
      <xdr:rowOff>41275</xdr:rowOff>
    </xdr:to>
    <xdr:pic>
      <xdr:nvPicPr>
        <xdr:cNvPr id="19" name="図 1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562" y="7894638"/>
          <a:ext cx="3051997" cy="2281237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54751</xdr:colOff>
      <xdr:row>21</xdr:row>
      <xdr:rowOff>118251</xdr:rowOff>
    </xdr:from>
    <xdr:to>
      <xdr:col>8</xdr:col>
      <xdr:colOff>87313</xdr:colOff>
      <xdr:row>31</xdr:row>
      <xdr:rowOff>105827</xdr:rowOff>
    </xdr:to>
    <xdr:pic>
      <xdr:nvPicPr>
        <xdr:cNvPr id="20" name="図 1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  <a14:imgEffect>
                    <a14:saturation sat="20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-1"/>
        <a:stretch/>
      </xdr:blipFill>
      <xdr:spPr>
        <a:xfrm>
          <a:off x="54751" y="4674376"/>
          <a:ext cx="3056750" cy="2051326"/>
        </a:xfrm>
        <a:prstGeom prst="rect">
          <a:avLst/>
        </a:prstGeom>
        <a:ln w="19050">
          <a:solidFill>
            <a:sysClr val="windowText" lastClr="000000"/>
          </a:solidFill>
        </a:ln>
      </xdr:spPr>
    </xdr:pic>
    <xdr:clientData/>
  </xdr:twoCellAnchor>
  <xdr:twoCellAnchor>
    <xdr:from>
      <xdr:col>1</xdr:col>
      <xdr:colOff>0</xdr:colOff>
      <xdr:row>25</xdr:row>
      <xdr:rowOff>95250</xdr:rowOff>
    </xdr:from>
    <xdr:to>
      <xdr:col>7</xdr:col>
      <xdr:colOff>55562</xdr:colOff>
      <xdr:row>29</xdr:row>
      <xdr:rowOff>63500</xdr:rowOff>
    </xdr:to>
    <xdr:sp macro="" textlink="">
      <xdr:nvSpPr>
        <xdr:cNvPr id="21" name="角丸四角形 20"/>
        <xdr:cNvSpPr/>
      </xdr:nvSpPr>
      <xdr:spPr>
        <a:xfrm>
          <a:off x="325438" y="5476875"/>
          <a:ext cx="2690812" cy="79375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31750</xdr:colOff>
      <xdr:row>21</xdr:row>
      <xdr:rowOff>130970</xdr:rowOff>
    </xdr:from>
    <xdr:to>
      <xdr:col>14</xdr:col>
      <xdr:colOff>277813</xdr:colOff>
      <xdr:row>30</xdr:row>
      <xdr:rowOff>119062</xdr:rowOff>
    </xdr:to>
    <xdr:sp macro="" textlink="">
      <xdr:nvSpPr>
        <xdr:cNvPr id="22" name="正方形/長方形 21"/>
        <xdr:cNvSpPr/>
      </xdr:nvSpPr>
      <xdr:spPr>
        <a:xfrm>
          <a:off x="3365500" y="5715001"/>
          <a:ext cx="2460626" cy="1916905"/>
        </a:xfrm>
        <a:prstGeom prst="rect">
          <a:avLst/>
        </a:prstGeom>
        <a:solidFill>
          <a:srgbClr val="ABDB77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tlCol="0" anchor="t"/>
        <a:lstStyle/>
        <a:p>
          <a:pPr algn="l"/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左図のように、同一スコアで並んだ場合、順位も同じとなります。その際は</a:t>
          </a:r>
          <a:endParaRPr kumimoji="1" lang="en-US" altLang="ja-JP" sz="1100">
            <a:ln w="1270"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600" u="sng">
              <a:ln w="1270">
                <a:solidFill>
                  <a:srgbClr val="FF0000"/>
                </a:solidFill>
              </a:ln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手動で正しい順位に打ちかえてください。</a:t>
          </a:r>
          <a:endParaRPr kumimoji="1" lang="en-US" altLang="ja-JP" sz="1600" u="sng">
            <a:ln w="1270">
              <a:solidFill>
                <a:srgbClr val="FF0000"/>
              </a:solidFill>
            </a:ln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800" u="sng">
            <a:ln w="1270">
              <a:solidFill>
                <a:srgbClr val="FF0000"/>
              </a:solidFill>
            </a:ln>
            <a:solidFill>
              <a:srgbClr val="FF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 u="none">
              <a:ln w="1270">
                <a:solidFill>
                  <a:schemeClr val="tx1"/>
                </a:solidFill>
              </a:ln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</a:rPr>
            <a:t>同じ順位のままにしておきますと、「ランキング表」に正しく反映されません。</a:t>
          </a:r>
        </a:p>
      </xdr:txBody>
    </xdr:sp>
    <xdr:clientData/>
  </xdr:twoCellAnchor>
  <xdr:twoCellAnchor>
    <xdr:from>
      <xdr:col>9</xdr:col>
      <xdr:colOff>31750</xdr:colOff>
      <xdr:row>34</xdr:row>
      <xdr:rowOff>39688</xdr:rowOff>
    </xdr:from>
    <xdr:to>
      <xdr:col>14</xdr:col>
      <xdr:colOff>277813</xdr:colOff>
      <xdr:row>43</xdr:row>
      <xdr:rowOff>59532</xdr:rowOff>
    </xdr:to>
    <xdr:sp macro="" textlink="">
      <xdr:nvSpPr>
        <xdr:cNvPr id="23" name="正方形/長方形 22"/>
        <xdr:cNvSpPr/>
      </xdr:nvSpPr>
      <xdr:spPr>
        <a:xfrm>
          <a:off x="3365500" y="8409782"/>
          <a:ext cx="2460626" cy="1948656"/>
        </a:xfrm>
        <a:prstGeom prst="rect">
          <a:avLst/>
        </a:prstGeom>
        <a:solidFill>
          <a:srgbClr val="ABDB77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tlCol="0" anchor="t"/>
        <a:lstStyle/>
        <a:p>
          <a:pPr algn="l"/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「対戦表」で正しい順位への打ちかえを行わないと、左図のように同順位の方のお名前は一名分しか表示されずスペースが空いてしまいます。</a:t>
          </a:r>
          <a:endParaRPr kumimoji="1" lang="en-US" altLang="ja-JP" sz="1100">
            <a:ln w="1270"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endParaRPr kumimoji="1" lang="en-US" altLang="ja-JP" sz="800">
            <a:ln w="1270"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また、複数名に同順位をつけたい場合（</a:t>
          </a:r>
          <a:r>
            <a:rPr kumimoji="1" lang="en-US" altLang="ja-JP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6</a:t>
          </a:r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位が</a:t>
          </a:r>
          <a:r>
            <a:rPr kumimoji="1" lang="en-US" altLang="ja-JP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3</a:t>
          </a:r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名で</a:t>
          </a:r>
          <a:r>
            <a:rPr kumimoji="1" lang="en-US" altLang="ja-JP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7</a:t>
          </a:r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位・</a:t>
          </a:r>
          <a:r>
            <a:rPr kumimoji="1" lang="en-US" altLang="ja-JP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8</a:t>
          </a:r>
          <a:r>
            <a:rPr kumimoji="1" lang="ja-JP" altLang="en-US" sz="1100">
              <a:ln w="127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位が不在となる場合など）は、「ランキング表」の内容を直接手動で打ちかえてください。</a:t>
          </a:r>
        </a:p>
      </xdr:txBody>
    </xdr:sp>
    <xdr:clientData/>
  </xdr:twoCellAnchor>
  <xdr:twoCellAnchor>
    <xdr:from>
      <xdr:col>0</xdr:col>
      <xdr:colOff>103188</xdr:colOff>
      <xdr:row>38</xdr:row>
      <xdr:rowOff>57150</xdr:rowOff>
    </xdr:from>
    <xdr:to>
      <xdr:col>6</xdr:col>
      <xdr:colOff>214312</xdr:colOff>
      <xdr:row>42</xdr:row>
      <xdr:rowOff>171450</xdr:rowOff>
    </xdr:to>
    <xdr:sp macro="" textlink="">
      <xdr:nvSpPr>
        <xdr:cNvPr id="24" name="角丸四角形 23"/>
        <xdr:cNvSpPr/>
      </xdr:nvSpPr>
      <xdr:spPr>
        <a:xfrm>
          <a:off x="103188" y="9144000"/>
          <a:ext cx="2682874" cy="95250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55562</xdr:colOff>
      <xdr:row>26</xdr:row>
      <xdr:rowOff>17860</xdr:rowOff>
    </xdr:from>
    <xdr:to>
      <xdr:col>9</xdr:col>
      <xdr:colOff>31750</xdr:colOff>
      <xdr:row>27</xdr:row>
      <xdr:rowOff>79375</xdr:rowOff>
    </xdr:to>
    <xdr:cxnSp macro="">
      <xdr:nvCxnSpPr>
        <xdr:cNvPr id="26" name="直線コネクタ 25"/>
        <xdr:cNvCxnSpPr>
          <a:stCxn id="22" idx="1"/>
          <a:endCxn id="21" idx="3"/>
        </xdr:cNvCxnSpPr>
      </xdr:nvCxnSpPr>
      <xdr:spPr>
        <a:xfrm flipH="1">
          <a:off x="2996406" y="6673454"/>
          <a:ext cx="369094" cy="275827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214312</xdr:colOff>
      <xdr:row>38</xdr:row>
      <xdr:rowOff>156766</xdr:rowOff>
    </xdr:from>
    <xdr:to>
      <xdr:col>9</xdr:col>
      <xdr:colOff>31750</xdr:colOff>
      <xdr:row>40</xdr:row>
      <xdr:rowOff>114300</xdr:rowOff>
    </xdr:to>
    <xdr:cxnSp macro="">
      <xdr:nvCxnSpPr>
        <xdr:cNvPr id="27" name="直線コネクタ 26"/>
        <xdr:cNvCxnSpPr>
          <a:stCxn id="23" idx="1"/>
          <a:endCxn id="24" idx="3"/>
        </xdr:cNvCxnSpPr>
      </xdr:nvCxnSpPr>
      <xdr:spPr>
        <a:xfrm flipH="1">
          <a:off x="2774156" y="9384110"/>
          <a:ext cx="591344" cy="386159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301626</xdr:colOff>
      <xdr:row>35</xdr:row>
      <xdr:rowOff>57152</xdr:rowOff>
    </xdr:from>
    <xdr:to>
      <xdr:col>8</xdr:col>
      <xdr:colOff>174626</xdr:colOff>
      <xdr:row>37</xdr:row>
      <xdr:rowOff>49213</xdr:rowOff>
    </xdr:to>
    <xdr:sp macro="" textlink="">
      <xdr:nvSpPr>
        <xdr:cNvPr id="32" name="テキスト ボックス 31"/>
        <xdr:cNvSpPr txBox="1"/>
      </xdr:nvSpPr>
      <xdr:spPr>
        <a:xfrm>
          <a:off x="301626" y="8515352"/>
          <a:ext cx="2892425" cy="4111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rgbClr val="FF0000"/>
              </a:solidFill>
              <a:effectLst>
                <a:glow rad="127000">
                  <a:schemeClr val="bg1"/>
                </a:glow>
              </a:effectLst>
              <a:latin typeface="HGS創英角ｺﾞｼｯｸUB" pitchFamily="50" charset="-128"/>
              <a:ea typeface="HGS創英角ｺﾞｼｯｸUB" pitchFamily="50" charset="-128"/>
            </a:rPr>
            <a:t>空欄が空いてしまいます</a:t>
          </a:r>
        </a:p>
      </xdr:txBody>
    </xdr:sp>
    <xdr:clientData/>
  </xdr:twoCellAnchor>
  <xdr:twoCellAnchor>
    <xdr:from>
      <xdr:col>4</xdr:col>
      <xdr:colOff>214312</xdr:colOff>
      <xdr:row>36</xdr:row>
      <xdr:rowOff>203200</xdr:rowOff>
    </xdr:from>
    <xdr:to>
      <xdr:col>5</xdr:col>
      <xdr:colOff>206375</xdr:colOff>
      <xdr:row>39</xdr:row>
      <xdr:rowOff>155575</xdr:rowOff>
    </xdr:to>
    <xdr:sp macro="" textlink="">
      <xdr:nvSpPr>
        <xdr:cNvPr id="34" name="下矢印 33"/>
        <xdr:cNvSpPr/>
      </xdr:nvSpPr>
      <xdr:spPr>
        <a:xfrm rot="639720">
          <a:off x="2024062" y="8870950"/>
          <a:ext cx="373063" cy="581025"/>
        </a:xfrm>
        <a:prstGeom prst="downArrow">
          <a:avLst>
            <a:gd name="adj1" fmla="val 32979"/>
            <a:gd name="adj2" fmla="val 50000"/>
          </a:avLst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0</xdr:row>
      <xdr:rowOff>1</xdr:rowOff>
    </xdr:from>
    <xdr:to>
      <xdr:col>9</xdr:col>
      <xdr:colOff>616960</xdr:colOff>
      <xdr:row>0</xdr:row>
      <xdr:rowOff>500063</xdr:rowOff>
    </xdr:to>
    <xdr:sp macro="" textlink="">
      <xdr:nvSpPr>
        <xdr:cNvPr id="2" name="正方形/長方形 1"/>
        <xdr:cNvSpPr/>
      </xdr:nvSpPr>
      <xdr:spPr>
        <a:xfrm>
          <a:off x="8659" y="1"/>
          <a:ext cx="3950710" cy="500062"/>
        </a:xfrm>
        <a:prstGeom prst="rect">
          <a:avLst/>
        </a:prstGeom>
        <a:gradFill flip="none" rotWithShape="1">
          <a:gsLst>
            <a:gs pos="0">
              <a:srgbClr val="2C241A"/>
            </a:gs>
            <a:gs pos="100000">
              <a:srgbClr val="BA926A"/>
            </a:gs>
          </a:gsLst>
          <a:lin ang="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47025</xdr:colOff>
      <xdr:row>0</xdr:row>
      <xdr:rowOff>87957</xdr:rowOff>
    </xdr:from>
    <xdr:to>
      <xdr:col>9</xdr:col>
      <xdr:colOff>605054</xdr:colOff>
      <xdr:row>0</xdr:row>
      <xdr:rowOff>416039</xdr:rowOff>
    </xdr:to>
    <xdr:sp macro="" textlink="">
      <xdr:nvSpPr>
        <xdr:cNvPr id="3" name="テキスト ボックス 2"/>
        <xdr:cNvSpPr txBox="1"/>
      </xdr:nvSpPr>
      <xdr:spPr>
        <a:xfrm>
          <a:off x="47025" y="87957"/>
          <a:ext cx="3900438" cy="328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contourClr>
              <a:schemeClr val="accent2">
                <a:tint val="20000"/>
              </a:schemeClr>
            </a:contourClr>
          </a:sp3d>
        </a:bodyPr>
        <a:lstStyle/>
        <a:p>
          <a:r>
            <a:rPr kumimoji="1" lang="ja-JP" altLang="en-US" sz="1600" b="1" cap="none" spc="50">
              <a:ln w="11430">
                <a:noFill/>
              </a:ln>
              <a:solidFill>
                <a:schemeClr val="bg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P創英角ｺﾞｼｯｸUB" pitchFamily="50" charset="-128"/>
              <a:ea typeface="HGP創英角ｺﾞｼｯｸUB" pitchFamily="50" charset="-128"/>
            </a:rPr>
            <a:t>第○回 ○○○○ゴルフ大会 対戦成績表</a:t>
          </a:r>
        </a:p>
      </xdr:txBody>
    </xdr:sp>
    <xdr:clientData/>
  </xdr:twoCellAnchor>
  <xdr:twoCellAnchor>
    <xdr:from>
      <xdr:col>9</xdr:col>
      <xdr:colOff>689292</xdr:colOff>
      <xdr:row>0</xdr:row>
      <xdr:rowOff>51707</xdr:rowOff>
    </xdr:from>
    <xdr:to>
      <xdr:col>14</xdr:col>
      <xdr:colOff>367668</xdr:colOff>
      <xdr:row>0</xdr:row>
      <xdr:rowOff>466725</xdr:rowOff>
    </xdr:to>
    <xdr:sp macro="" textlink="">
      <xdr:nvSpPr>
        <xdr:cNvPr id="5" name="テキスト ボックス 4"/>
        <xdr:cNvSpPr txBox="1"/>
      </xdr:nvSpPr>
      <xdr:spPr>
        <a:xfrm>
          <a:off x="4031701" y="51707"/>
          <a:ext cx="1912422" cy="415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pPr algn="l"/>
          <a:r>
            <a:rPr kumimoji="1" lang="ja-JP" altLang="en-US" sz="750"/>
            <a:t>「</a:t>
          </a:r>
          <a:r>
            <a:rPr kumimoji="1" lang="en-US" altLang="ja-JP" sz="750" u="sng">
              <a:solidFill>
                <a:srgbClr val="FF0000"/>
              </a:solidFill>
            </a:rPr>
            <a:t>OUT</a:t>
          </a:r>
          <a:r>
            <a:rPr kumimoji="1" lang="ja-JP" altLang="en-US" sz="750"/>
            <a:t>」「</a:t>
          </a:r>
          <a:r>
            <a:rPr kumimoji="1" lang="en-US" altLang="ja-JP" sz="750" u="sng">
              <a:solidFill>
                <a:srgbClr val="FF0000"/>
              </a:solidFill>
            </a:rPr>
            <a:t>IN</a:t>
          </a:r>
          <a:r>
            <a:rPr kumimoji="1" lang="ja-JP" altLang="en-US" sz="750"/>
            <a:t>」のスコアを入力すると「</a:t>
          </a:r>
          <a:r>
            <a:rPr kumimoji="1" lang="en-US" altLang="ja-JP" sz="750" u="sng">
              <a:solidFill>
                <a:srgbClr val="FF0000"/>
              </a:solidFill>
            </a:rPr>
            <a:t>GROSS</a:t>
          </a:r>
          <a:r>
            <a:rPr kumimoji="1" lang="ja-JP" altLang="en-US" sz="750"/>
            <a:t>」が表示されます。「</a:t>
          </a:r>
          <a:r>
            <a:rPr kumimoji="1" lang="en-US" altLang="ja-JP" sz="750" u="sng">
              <a:solidFill>
                <a:srgbClr val="FF0000"/>
              </a:solidFill>
            </a:rPr>
            <a:t>HDCP</a:t>
          </a:r>
          <a:r>
            <a:rPr kumimoji="1" lang="ja-JP" altLang="en-US" sz="750"/>
            <a:t>」を入力すると「</a:t>
          </a:r>
          <a:r>
            <a:rPr kumimoji="1" lang="en-US" altLang="ja-JP" sz="750" u="sng">
              <a:solidFill>
                <a:srgbClr val="FF0000"/>
              </a:solidFill>
            </a:rPr>
            <a:t>NET</a:t>
          </a:r>
          <a:r>
            <a:rPr kumimoji="1" lang="ja-JP" altLang="en-US" sz="750"/>
            <a:t>」が計算され、順位が表示されます。</a:t>
          </a:r>
        </a:p>
      </xdr:txBody>
    </xdr:sp>
    <xdr:clientData/>
  </xdr:twoCellAnchor>
  <xdr:twoCellAnchor>
    <xdr:from>
      <xdr:col>0</xdr:col>
      <xdr:colOff>38099</xdr:colOff>
      <xdr:row>43</xdr:row>
      <xdr:rowOff>9526</xdr:rowOff>
    </xdr:from>
    <xdr:to>
      <xdr:col>14</xdr:col>
      <xdr:colOff>323849</xdr:colOff>
      <xdr:row>48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38099" y="9429751"/>
          <a:ext cx="5857875" cy="1066799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0" bIns="108000" rtlCol="0" anchor="t"/>
        <a:lstStyle/>
        <a:p>
          <a:r>
            <a:rPr kumimoji="1" lang="ja-JP" altLang="en-US" sz="1600" b="0" baseline="0">
              <a:ln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ご注意</a:t>
          </a:r>
          <a:endParaRPr kumimoji="1" lang="en-US" altLang="ja-JP" sz="1600" b="0" baseline="0">
            <a:ln>
              <a:solidFill>
                <a:sysClr val="windowText" lastClr="000000"/>
              </a:solidFill>
            </a:ln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200" b="0" baseline="0">
            <a:ln>
              <a:solidFill>
                <a:sysClr val="windowText" lastClr="000000"/>
              </a:solidFill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 b="0" baseline="0">
              <a:latin typeface="HG丸ｺﾞｼｯｸM-PRO" pitchFamily="50" charset="-128"/>
              <a:ea typeface="HG丸ｺﾞｼｯｸM-PRO" pitchFamily="50" charset="-128"/>
            </a:rPr>
            <a:t>同スコアの場合は同じ順位として表示されますので、正しい順位に手動で打ちかえてください。（「順位」の列にあらかじめ入力されている数式を削除し、半角数字で入力）順位を手動で打ちかえた場合、「ランキング表」には自動的に正しい順位が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38</xdr:row>
      <xdr:rowOff>207817</xdr:rowOff>
    </xdr:from>
    <xdr:to>
      <xdr:col>7</xdr:col>
      <xdr:colOff>1</xdr:colOff>
      <xdr:row>47</xdr:row>
      <xdr:rowOff>8659</xdr:rowOff>
    </xdr:to>
    <xdr:sp macro="" textlink="">
      <xdr:nvSpPr>
        <xdr:cNvPr id="2" name="テキスト ボックス 1"/>
        <xdr:cNvSpPr txBox="1"/>
      </xdr:nvSpPr>
      <xdr:spPr>
        <a:xfrm>
          <a:off x="1" y="8312726"/>
          <a:ext cx="5481205" cy="1671206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108000" bIns="108000" rtlCol="0" anchor="t"/>
        <a:lstStyle/>
        <a:p>
          <a:r>
            <a:rPr kumimoji="1" lang="ja-JP" altLang="en-US" sz="1600" b="0" baseline="0">
              <a:ln>
                <a:solidFill>
                  <a:sysClr val="windowText" lastClr="000000"/>
                </a:solidFill>
              </a:ln>
              <a:latin typeface="HG丸ｺﾞｼｯｸM-PRO" pitchFamily="50" charset="-128"/>
              <a:ea typeface="HG丸ｺﾞｼｯｸM-PRO" pitchFamily="50" charset="-128"/>
            </a:rPr>
            <a:t>ご注意</a:t>
          </a:r>
          <a:endParaRPr kumimoji="1" lang="en-US" altLang="ja-JP" sz="1600" b="0" baseline="0">
            <a:ln>
              <a:solidFill>
                <a:sysClr val="windowText" lastClr="000000"/>
              </a:solidFill>
            </a:ln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200" b="0" baseline="0">
            <a:ln>
              <a:solidFill>
                <a:sysClr val="windowText" lastClr="000000"/>
              </a:solidFill>
            </a:ln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 b="0" baseline="0">
              <a:latin typeface="HG丸ｺﾞｼｯｸM-PRO" pitchFamily="50" charset="-128"/>
              <a:ea typeface="HG丸ｺﾞｼｯｸM-PRO" pitchFamily="50" charset="-128"/>
            </a:rPr>
            <a:t>同スコアの場合は同じ順位となります。その際この「ランキング表」には、同順位の方のうち一名だけのお名前が表示され、</a:t>
          </a:r>
          <a:r>
            <a:rPr kumimoji="1" lang="ja-JP" altLang="en-US" sz="1100" b="0" u="sng" baseline="0">
              <a:latin typeface="HG丸ｺﾞｼｯｸM-PRO" pitchFamily="50" charset="-128"/>
              <a:ea typeface="HG丸ｺﾞｼｯｸM-PRO" pitchFamily="50" charset="-128"/>
            </a:rPr>
            <a:t>残りの方の人数分の空欄が空いてしまいます</a:t>
          </a:r>
          <a:r>
            <a:rPr kumimoji="1" lang="ja-JP" altLang="en-US" sz="1100" b="0" baseline="0">
              <a:latin typeface="HG丸ｺﾞｼｯｸM-PRO" pitchFamily="50" charset="-128"/>
              <a:ea typeface="HG丸ｺﾞｼｯｸM-PRO" pitchFamily="50" charset="-128"/>
            </a:rPr>
            <a:t>。「対戦表」にて正しい順位に手動で打ちかえてください。（「ランキング表」に自動的に反映されます。）</a:t>
          </a:r>
          <a:endParaRPr kumimoji="1" lang="en-US" altLang="ja-JP" sz="1100" b="0" baseline="0">
            <a:latin typeface="HG丸ｺﾞｼｯｸM-PRO" pitchFamily="50" charset="-128"/>
            <a:ea typeface="HG丸ｺﾞｼｯｸM-PRO" pitchFamily="50" charset="-128"/>
          </a:endParaRPr>
        </a:p>
        <a:p>
          <a:endParaRPr kumimoji="1" lang="en-US" altLang="ja-JP" sz="400" b="0" baseline="0">
            <a:latin typeface="HG丸ｺﾞｼｯｸM-PRO" pitchFamily="50" charset="-128"/>
            <a:ea typeface="HG丸ｺﾞｼｯｸM-PRO" pitchFamily="50" charset="-128"/>
          </a:endParaRPr>
        </a:p>
        <a:p>
          <a:r>
            <a:rPr kumimoji="1" lang="ja-JP" altLang="en-US" sz="1100" b="0" baseline="0">
              <a:latin typeface="HG丸ｺﾞｼｯｸM-PRO" pitchFamily="50" charset="-128"/>
              <a:ea typeface="HG丸ｺﾞｼｯｸM-PRO" pitchFamily="50" charset="-128"/>
            </a:rPr>
            <a:t>また複数名に同順位をつけたい場合は、「ランキング表」を直接手動で打ちかえてください。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Q40" sqref="Q40"/>
    </sheetView>
  </sheetViews>
  <sheetFormatPr defaultRowHeight="16.5"/>
  <cols>
    <col min="1" max="1" width="4.25" customWidth="1"/>
    <col min="2" max="2" width="12.5" customWidth="1"/>
    <col min="3" max="4" width="3.5" customWidth="1"/>
    <col min="5" max="7" width="5" customWidth="1"/>
    <col min="8" max="8" width="0.875" customWidth="1"/>
    <col min="9" max="9" width="4.25" customWidth="1"/>
    <col min="10" max="10" width="12.5" customWidth="1"/>
    <col min="11" max="12" width="3.5" customWidth="1"/>
    <col min="13" max="15" width="4.875" customWidth="1"/>
    <col min="16" max="16" width="4.375" customWidth="1"/>
    <col min="18" max="18" width="14.25" customWidth="1"/>
    <col min="19" max="19" width="7.5" customWidth="1"/>
    <col min="20" max="20" width="12.625" customWidth="1"/>
    <col min="21" max="21" width="9" customWidth="1"/>
  </cols>
  <sheetData>
    <row r="1" spans="1:16" ht="37.5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11.25" customHeight="1"/>
    <row r="3" spans="1:16" ht="40.5" customHeight="1"/>
    <row r="4" spans="1:16" ht="16.5" customHeight="1">
      <c r="A4" s="2" t="s">
        <v>8</v>
      </c>
      <c r="C4" s="2"/>
      <c r="D4" s="2"/>
      <c r="E4" s="2"/>
      <c r="F4" s="2"/>
      <c r="G4" s="2"/>
      <c r="H4" s="2"/>
      <c r="I4" s="2"/>
      <c r="J4" s="2"/>
      <c r="M4" s="55" t="s">
        <v>18</v>
      </c>
      <c r="N4" s="56"/>
      <c r="O4" s="56"/>
      <c r="P4" s="20"/>
    </row>
    <row r="5" spans="1:16">
      <c r="A5" s="2" t="s">
        <v>9</v>
      </c>
      <c r="C5" s="2"/>
      <c r="D5" s="2"/>
      <c r="E5" s="2"/>
      <c r="F5" s="2"/>
      <c r="G5" s="2"/>
      <c r="H5" s="2"/>
      <c r="I5" s="2"/>
      <c r="J5" s="2"/>
      <c r="M5" s="56"/>
      <c r="N5" s="56"/>
      <c r="O5" s="56"/>
      <c r="P5" s="20"/>
    </row>
    <row r="6" spans="1:16">
      <c r="A6" s="2" t="s">
        <v>7</v>
      </c>
      <c r="C6" s="2"/>
      <c r="D6" s="2"/>
      <c r="E6" s="2"/>
      <c r="F6" s="2"/>
      <c r="G6" s="2"/>
      <c r="H6" s="2"/>
      <c r="I6" s="2"/>
      <c r="J6" s="2"/>
      <c r="O6" s="14" t="s">
        <v>10</v>
      </c>
    </row>
    <row r="7" spans="1:16" ht="24.75" customHeight="1">
      <c r="A7" s="13" t="s">
        <v>6</v>
      </c>
      <c r="B7" s="7" t="s">
        <v>0</v>
      </c>
      <c r="C7" s="9" t="s">
        <v>1</v>
      </c>
      <c r="D7" s="9" t="s">
        <v>2</v>
      </c>
      <c r="E7" s="12" t="s">
        <v>3</v>
      </c>
      <c r="F7" s="11" t="s">
        <v>4</v>
      </c>
      <c r="G7" s="10" t="s">
        <v>5</v>
      </c>
      <c r="I7" s="13" t="s">
        <v>6</v>
      </c>
      <c r="J7" s="8" t="s">
        <v>0</v>
      </c>
      <c r="K7" s="9" t="s">
        <v>1</v>
      </c>
      <c r="L7" s="9" t="s">
        <v>2</v>
      </c>
      <c r="M7" s="12" t="s">
        <v>3</v>
      </c>
      <c r="N7" s="11" t="s">
        <v>4</v>
      </c>
      <c r="O7" s="10" t="s">
        <v>5</v>
      </c>
    </row>
    <row r="8" spans="1:16">
      <c r="A8" s="17">
        <f>IF(G8="","",_xlfn.RANK.EQ(G8,($G$8:$G$43,$O$8:$O$43),1))</f>
        <v>4</v>
      </c>
      <c r="B8" s="15" t="s">
        <v>11</v>
      </c>
      <c r="C8" s="16">
        <v>44</v>
      </c>
      <c r="D8" s="16">
        <v>42</v>
      </c>
      <c r="E8" s="16">
        <f>IF(OR(C8="",D8=""),"",C8+D8)</f>
        <v>86</v>
      </c>
      <c r="F8" s="16">
        <v>10.8</v>
      </c>
      <c r="G8" s="16">
        <f>IF(E8="","",E8-F8)</f>
        <v>75.2</v>
      </c>
      <c r="I8" s="17" t="str">
        <f>IF(O8="","",_xlfn.RANK.EQ(O8,($G$8:$G$43,$O$8:$O$43),1))</f>
        <v/>
      </c>
      <c r="J8" s="15"/>
      <c r="K8" s="16"/>
      <c r="L8" s="16"/>
      <c r="M8" s="16" t="str">
        <f>IF(OR(K8="",L8=""),"",K8+L8)</f>
        <v/>
      </c>
      <c r="N8" s="16"/>
      <c r="O8" s="16" t="str">
        <f>IF(M8="","",M8-N8)</f>
        <v/>
      </c>
    </row>
    <row r="9" spans="1:16">
      <c r="A9" s="6">
        <f>IF(G9="","",_xlfn.RANK.EQ(G9,($G$8:$G$43,$O$8:$O$43),1))</f>
        <v>1</v>
      </c>
      <c r="B9" s="3" t="s">
        <v>13</v>
      </c>
      <c r="C9" s="5">
        <v>42</v>
      </c>
      <c r="D9" s="5">
        <v>38</v>
      </c>
      <c r="E9" s="5">
        <f>IF(OR(C9="",D9=""),"",C9+D9)</f>
        <v>80</v>
      </c>
      <c r="F9" s="5">
        <v>9.8000000000000007</v>
      </c>
      <c r="G9" s="5">
        <f t="shared" ref="G9:G19" si="0">IF(E9="","",E9-F9)</f>
        <v>70.2</v>
      </c>
      <c r="I9" s="6" t="str">
        <f>IF(O9="","",_xlfn.RANK.EQ(O9,($G$8:$G$43,$O$8:$O$43),1))</f>
        <v/>
      </c>
      <c r="J9" s="3"/>
      <c r="K9" s="5"/>
      <c r="L9" s="5"/>
      <c r="M9" s="5" t="str">
        <f t="shared" ref="M9:M19" si="1">IF(OR(K9="",L9=""),"",K9+L9)</f>
        <v/>
      </c>
      <c r="N9" s="5"/>
      <c r="O9" s="5" t="str">
        <f t="shared" ref="O9:O19" si="2">IF(M9="","",M9-N9)</f>
        <v/>
      </c>
    </row>
    <row r="10" spans="1:16">
      <c r="A10" s="17">
        <f>IF(G10="","",_xlfn.RANK.EQ(G10,($G$8:$G$43,$O$8:$O$43),1))</f>
        <v>3</v>
      </c>
      <c r="B10" s="18" t="s">
        <v>12</v>
      </c>
      <c r="C10" s="16">
        <v>51</v>
      </c>
      <c r="D10" s="16">
        <v>49</v>
      </c>
      <c r="E10" s="16">
        <f>IF(OR(C10="",D10=""),"",C10+D10)</f>
        <v>100</v>
      </c>
      <c r="F10" s="16">
        <v>25.2</v>
      </c>
      <c r="G10" s="16">
        <f t="shared" si="0"/>
        <v>74.8</v>
      </c>
      <c r="I10" s="17" t="str">
        <f>IF(O10="","",_xlfn.RANK.EQ(O10,($G$8:$G$43,$O$8:$O$43),1))</f>
        <v/>
      </c>
      <c r="J10" s="18"/>
      <c r="K10" s="16"/>
      <c r="L10" s="16"/>
      <c r="M10" s="16" t="str">
        <f t="shared" si="1"/>
        <v/>
      </c>
      <c r="N10" s="16"/>
      <c r="O10" s="16" t="str">
        <f t="shared" si="2"/>
        <v/>
      </c>
    </row>
    <row r="11" spans="1:16">
      <c r="A11" s="6">
        <f>IF(G11="","",_xlfn.RANK.EQ(G11,($G$8:$G$43,$O$8:$O$43),1))</f>
        <v>5</v>
      </c>
      <c r="B11" s="3" t="s">
        <v>14</v>
      </c>
      <c r="C11" s="5">
        <v>46</v>
      </c>
      <c r="D11" s="5">
        <v>55</v>
      </c>
      <c r="E11" s="5">
        <f t="shared" ref="E11:E19" si="3">IF(OR(C11="",D11=""),"",C11+D11)</f>
        <v>101</v>
      </c>
      <c r="F11" s="5">
        <v>21.6</v>
      </c>
      <c r="G11" s="5">
        <f t="shared" si="0"/>
        <v>79.400000000000006</v>
      </c>
      <c r="I11" s="6" t="str">
        <f>IF(O11="","",_xlfn.RANK.EQ(O11,($G$8:$G$43,$O$8:$O$43),1))</f>
        <v/>
      </c>
      <c r="J11" s="3"/>
      <c r="K11" s="5"/>
      <c r="L11" s="5"/>
      <c r="M11" s="5" t="str">
        <f t="shared" si="1"/>
        <v/>
      </c>
      <c r="N11" s="5"/>
      <c r="O11" s="5" t="str">
        <f t="shared" si="2"/>
        <v/>
      </c>
    </row>
    <row r="12" spans="1:16">
      <c r="A12" s="17">
        <f>IF(G12="","",_xlfn.RANK.EQ(G12,($G$8:$G$43,$O$8:$O$43),1))</f>
        <v>7</v>
      </c>
      <c r="B12" s="18" t="s">
        <v>15</v>
      </c>
      <c r="C12" s="16">
        <v>72</v>
      </c>
      <c r="D12" s="16">
        <v>61</v>
      </c>
      <c r="E12" s="16">
        <f t="shared" si="3"/>
        <v>133</v>
      </c>
      <c r="F12" s="16">
        <v>40</v>
      </c>
      <c r="G12" s="16">
        <f t="shared" si="0"/>
        <v>93</v>
      </c>
      <c r="I12" s="17" t="str">
        <f>IF(O12="","",_xlfn.RANK.EQ(O12,($G$8:$G$43,$O$8:$O$43),1))</f>
        <v/>
      </c>
      <c r="J12" s="18"/>
      <c r="K12" s="16"/>
      <c r="L12" s="16"/>
      <c r="M12" s="16" t="str">
        <f t="shared" si="1"/>
        <v/>
      </c>
      <c r="N12" s="16"/>
      <c r="O12" s="16" t="str">
        <f t="shared" si="2"/>
        <v/>
      </c>
    </row>
    <row r="13" spans="1:16">
      <c r="A13" s="6">
        <f>IF(G13="","",_xlfn.RANK.EQ(G13,($G$8:$G$43,$O$8:$O$43),1))</f>
        <v>2</v>
      </c>
      <c r="B13" s="3" t="s">
        <v>16</v>
      </c>
      <c r="C13" s="5">
        <v>44</v>
      </c>
      <c r="D13" s="5">
        <v>47</v>
      </c>
      <c r="E13" s="5">
        <f t="shared" si="3"/>
        <v>91</v>
      </c>
      <c r="F13" s="5">
        <v>16.8</v>
      </c>
      <c r="G13" s="5">
        <f t="shared" si="0"/>
        <v>74.2</v>
      </c>
      <c r="I13" s="6" t="str">
        <f>IF(O13="","",_xlfn.RANK.EQ(O13,($G$8:$G$43,$O$8:$O$43),1))</f>
        <v/>
      </c>
      <c r="J13" s="3"/>
      <c r="K13" s="5"/>
      <c r="L13" s="5"/>
      <c r="M13" s="5" t="str">
        <f t="shared" si="1"/>
        <v/>
      </c>
      <c r="N13" s="5"/>
      <c r="O13" s="5" t="str">
        <f t="shared" si="2"/>
        <v/>
      </c>
    </row>
    <row r="14" spans="1:16">
      <c r="A14" s="17">
        <f>IF(G14="","",_xlfn.RANK.EQ(G14,($G$8:$G$43,$O$8:$O$43),1))</f>
        <v>6</v>
      </c>
      <c r="B14" s="18" t="s">
        <v>24</v>
      </c>
      <c r="C14" s="16">
        <v>50</v>
      </c>
      <c r="D14" s="16">
        <v>50</v>
      </c>
      <c r="E14" s="16">
        <f t="shared" si="3"/>
        <v>100</v>
      </c>
      <c r="F14" s="16">
        <v>10</v>
      </c>
      <c r="G14" s="16">
        <f t="shared" si="0"/>
        <v>90</v>
      </c>
      <c r="I14" s="17" t="str">
        <f>IF(O14="","",_xlfn.RANK.EQ(O14,($G$8:$G$43,$O$8:$O$43),1))</f>
        <v/>
      </c>
      <c r="J14" s="19"/>
      <c r="K14" s="16"/>
      <c r="L14" s="16"/>
      <c r="M14" s="16" t="str">
        <f t="shared" si="1"/>
        <v/>
      </c>
      <c r="N14" s="16"/>
      <c r="O14" s="16" t="str">
        <f t="shared" si="2"/>
        <v/>
      </c>
    </row>
    <row r="15" spans="1:16">
      <c r="A15" s="6" t="str">
        <f>IF(G15="","",_xlfn.RANK.EQ(G15,($G$8:$G$43,$O$8:$O$43),1))</f>
        <v/>
      </c>
      <c r="B15" s="3"/>
      <c r="C15" s="5"/>
      <c r="D15" s="5"/>
      <c r="E15" s="5" t="str">
        <f t="shared" si="3"/>
        <v/>
      </c>
      <c r="F15" s="5"/>
      <c r="G15" s="5" t="str">
        <f t="shared" si="0"/>
        <v/>
      </c>
      <c r="I15" s="6" t="str">
        <f>IF(O15="","",_xlfn.RANK.EQ(O15,($G$8:$G$43,$O$8:$O$43),1))</f>
        <v/>
      </c>
      <c r="J15" s="1"/>
      <c r="K15" s="5"/>
      <c r="L15" s="5"/>
      <c r="M15" s="5" t="str">
        <f t="shared" si="1"/>
        <v/>
      </c>
      <c r="N15" s="5"/>
      <c r="O15" s="5" t="str">
        <f t="shared" si="2"/>
        <v/>
      </c>
    </row>
    <row r="16" spans="1:16">
      <c r="A16" s="17" t="str">
        <f>IF(G16="","",_xlfn.RANK.EQ(G16,($G$8:$G$43,$O$8:$O$43),1))</f>
        <v/>
      </c>
      <c r="B16" s="18"/>
      <c r="C16" s="16"/>
      <c r="D16" s="16"/>
      <c r="E16" s="16" t="str">
        <f t="shared" si="3"/>
        <v/>
      </c>
      <c r="F16" s="16"/>
      <c r="G16" s="16" t="str">
        <f t="shared" si="0"/>
        <v/>
      </c>
      <c r="I16" s="17" t="str">
        <f>IF(O16="","",_xlfn.RANK.EQ(O16,($G$8:$G$43,$O$8:$O$43),1))</f>
        <v/>
      </c>
      <c r="J16" s="19"/>
      <c r="K16" s="16"/>
      <c r="L16" s="16"/>
      <c r="M16" s="16" t="str">
        <f t="shared" si="1"/>
        <v/>
      </c>
      <c r="N16" s="16"/>
      <c r="O16" s="16" t="str">
        <f t="shared" si="2"/>
        <v/>
      </c>
    </row>
    <row r="17" spans="1:15">
      <c r="A17" s="6" t="str">
        <f>IF(G17="","",_xlfn.RANK.EQ(G17,($G$8:$G$43,$O$8:$O$43),1))</f>
        <v/>
      </c>
      <c r="B17" s="3"/>
      <c r="C17" s="5"/>
      <c r="D17" s="5"/>
      <c r="E17" s="5" t="str">
        <f t="shared" si="3"/>
        <v/>
      </c>
      <c r="F17" s="5"/>
      <c r="G17" s="5" t="str">
        <f t="shared" si="0"/>
        <v/>
      </c>
      <c r="I17" s="6" t="str">
        <f>IF(O17="","",_xlfn.RANK.EQ(O17,($G$8:$G$43,$O$8:$O$43),1))</f>
        <v/>
      </c>
      <c r="J17" s="1"/>
      <c r="K17" s="5"/>
      <c r="L17" s="5"/>
      <c r="M17" s="5" t="str">
        <f t="shared" si="1"/>
        <v/>
      </c>
      <c r="N17" s="5"/>
      <c r="O17" s="5" t="str">
        <f t="shared" si="2"/>
        <v/>
      </c>
    </row>
    <row r="18" spans="1:15">
      <c r="A18" s="17" t="str">
        <f>IF(G18="","",_xlfn.RANK.EQ(G18,($G$8:$G$43,$O$8:$O$43),1))</f>
        <v/>
      </c>
      <c r="B18" s="18"/>
      <c r="C18" s="16"/>
      <c r="D18" s="16"/>
      <c r="E18" s="16" t="str">
        <f t="shared" si="3"/>
        <v/>
      </c>
      <c r="F18" s="16"/>
      <c r="G18" s="16" t="str">
        <f t="shared" si="0"/>
        <v/>
      </c>
      <c r="I18" s="17" t="str">
        <f>IF(O18="","",_xlfn.RANK.EQ(O18,($G$8:$G$43,$O$8:$O$43),1))</f>
        <v/>
      </c>
      <c r="J18" s="19"/>
      <c r="K18" s="16"/>
      <c r="L18" s="16"/>
      <c r="M18" s="16" t="str">
        <f t="shared" si="1"/>
        <v/>
      </c>
      <c r="N18" s="16"/>
      <c r="O18" s="16" t="str">
        <f t="shared" si="2"/>
        <v/>
      </c>
    </row>
    <row r="19" spans="1:15">
      <c r="A19" s="43" t="str">
        <f>IF(G19="","",_xlfn.RANK.EQ(G19,($G$8:$G$43,$O$8:$O$43),1))</f>
        <v/>
      </c>
      <c r="B19" s="44"/>
      <c r="C19" s="45"/>
      <c r="D19" s="45"/>
      <c r="E19" s="45" t="str">
        <f t="shared" si="3"/>
        <v/>
      </c>
      <c r="F19" s="45"/>
      <c r="G19" s="45" t="str">
        <f t="shared" si="0"/>
        <v/>
      </c>
      <c r="I19" s="43" t="str">
        <f>IF(O19="","",_xlfn.RANK.EQ(O19,($G$8:$G$43,$O$8:$O$43),1))</f>
        <v/>
      </c>
      <c r="J19" s="46"/>
      <c r="K19" s="45"/>
      <c r="L19" s="45"/>
      <c r="M19" s="45" t="str">
        <f t="shared" si="1"/>
        <v/>
      </c>
      <c r="N19" s="45"/>
      <c r="O19" s="45" t="str">
        <f t="shared" si="2"/>
        <v/>
      </c>
    </row>
    <row r="20" spans="1:15" ht="40.5" customHeight="1">
      <c r="A20" s="47"/>
      <c r="B20" s="48"/>
      <c r="C20" s="49"/>
      <c r="D20" s="49"/>
      <c r="E20" s="49"/>
      <c r="F20" s="49"/>
      <c r="G20" s="49"/>
      <c r="H20" s="50"/>
      <c r="I20" s="47"/>
      <c r="J20" s="50"/>
      <c r="K20" s="49"/>
      <c r="L20" s="49"/>
      <c r="M20" s="49"/>
      <c r="N20" s="49"/>
      <c r="O20" s="49"/>
    </row>
    <row r="21" spans="1:15" ht="33">
      <c r="A21" s="57" t="s">
        <v>27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</row>
    <row r="22" spans="1:15">
      <c r="A22" s="47"/>
      <c r="B22" s="48"/>
      <c r="C22" s="49"/>
      <c r="D22" s="49"/>
      <c r="E22" s="49"/>
      <c r="F22" s="49"/>
      <c r="G22" s="49"/>
      <c r="H22" s="50"/>
      <c r="I22" s="47"/>
      <c r="J22" s="50"/>
      <c r="K22" s="49"/>
      <c r="L22" s="49"/>
      <c r="M22" s="49"/>
      <c r="N22" s="49"/>
      <c r="O22" s="49"/>
    </row>
    <row r="23" spans="1:15">
      <c r="A23" s="47"/>
      <c r="B23" s="48"/>
      <c r="C23" s="49"/>
      <c r="D23" s="49"/>
      <c r="E23" s="49"/>
      <c r="F23" s="49"/>
      <c r="G23" s="49"/>
      <c r="H23" s="50"/>
      <c r="I23" s="47"/>
      <c r="J23" s="50"/>
      <c r="K23" s="49"/>
      <c r="L23" s="49"/>
      <c r="M23" s="49"/>
      <c r="N23" s="49"/>
      <c r="O23" s="49"/>
    </row>
    <row r="24" spans="1:15">
      <c r="A24" s="47"/>
      <c r="B24" s="48"/>
      <c r="C24" s="49"/>
      <c r="D24" s="49"/>
      <c r="E24" s="49"/>
      <c r="F24" s="49"/>
      <c r="G24" s="49"/>
      <c r="H24" s="50"/>
      <c r="I24" s="47"/>
      <c r="J24" s="50"/>
      <c r="K24" s="49"/>
      <c r="L24" s="49"/>
      <c r="M24" s="49"/>
      <c r="N24" s="49"/>
      <c r="O24" s="49"/>
    </row>
    <row r="25" spans="1:15">
      <c r="A25" s="47"/>
      <c r="B25" s="48"/>
      <c r="C25" s="49"/>
      <c r="D25" s="49"/>
      <c r="E25" s="49"/>
      <c r="F25" s="49"/>
      <c r="G25" s="49"/>
      <c r="H25" s="50"/>
      <c r="I25" s="47"/>
      <c r="J25" s="50"/>
      <c r="K25" s="49"/>
      <c r="L25" s="49"/>
      <c r="M25" s="49"/>
      <c r="N25" s="49"/>
      <c r="O25" s="49"/>
    </row>
    <row r="26" spans="1:15">
      <c r="A26" s="47"/>
      <c r="B26" s="48"/>
      <c r="C26" s="49"/>
      <c r="D26" s="49"/>
      <c r="E26" s="49"/>
      <c r="F26" s="49"/>
      <c r="G26" s="49"/>
      <c r="H26" s="50"/>
      <c r="I26" s="47"/>
      <c r="J26" s="50"/>
      <c r="K26" s="49"/>
      <c r="L26" s="49"/>
      <c r="M26" s="49"/>
      <c r="N26" s="49"/>
      <c r="O26" s="49"/>
    </row>
    <row r="27" spans="1:15">
      <c r="A27" s="47"/>
      <c r="B27" s="48"/>
      <c r="C27" s="49"/>
      <c r="D27" s="49"/>
      <c r="E27" s="49"/>
      <c r="F27" s="49"/>
      <c r="G27" s="49"/>
      <c r="H27" s="50"/>
      <c r="I27" s="47"/>
      <c r="J27" s="50"/>
      <c r="K27" s="49"/>
      <c r="L27" s="49"/>
      <c r="M27" s="49"/>
      <c r="N27" s="49"/>
      <c r="O27" s="49"/>
    </row>
    <row r="28" spans="1:15">
      <c r="A28" s="47"/>
      <c r="B28" s="48"/>
      <c r="C28" s="49"/>
      <c r="D28" s="49"/>
      <c r="E28" s="49"/>
      <c r="F28" s="49"/>
      <c r="G28" s="49"/>
      <c r="H28" s="50"/>
      <c r="I28" s="47"/>
      <c r="J28" s="50"/>
      <c r="K28" s="49"/>
      <c r="L28" s="49"/>
      <c r="M28" s="49"/>
      <c r="N28" s="49"/>
      <c r="O28" s="49"/>
    </row>
    <row r="29" spans="1:15">
      <c r="A29" s="47"/>
      <c r="B29" s="48"/>
      <c r="C29" s="49"/>
      <c r="D29" s="49"/>
      <c r="E29" s="49"/>
      <c r="F29" s="49"/>
      <c r="G29" s="49"/>
      <c r="H29" s="50"/>
      <c r="I29" s="47"/>
      <c r="J29" s="50"/>
      <c r="K29" s="49"/>
      <c r="L29" s="49"/>
      <c r="M29" s="49"/>
      <c r="N29" s="49"/>
      <c r="O29" s="49"/>
    </row>
    <row r="30" spans="1:15">
      <c r="A30" s="47"/>
      <c r="B30" s="48"/>
      <c r="C30" s="49"/>
      <c r="D30" s="49"/>
      <c r="E30" s="49"/>
      <c r="F30" s="49"/>
      <c r="G30" s="49"/>
      <c r="H30" s="50"/>
      <c r="I30" s="47"/>
      <c r="J30" s="50"/>
      <c r="K30" s="49"/>
      <c r="L30" s="49"/>
      <c r="M30" s="49"/>
      <c r="N30" s="49"/>
      <c r="O30" s="49"/>
    </row>
    <row r="31" spans="1:15">
      <c r="A31" s="47"/>
      <c r="B31" s="48"/>
      <c r="C31" s="49"/>
      <c r="D31" s="49"/>
      <c r="E31" s="49"/>
      <c r="F31" s="49"/>
      <c r="G31" s="49"/>
      <c r="H31" s="50"/>
      <c r="I31" s="47"/>
      <c r="J31" s="50"/>
      <c r="K31" s="49"/>
      <c r="L31" s="49"/>
      <c r="M31" s="49"/>
      <c r="N31" s="49"/>
      <c r="O31" s="49"/>
    </row>
    <row r="32" spans="1:15">
      <c r="A32" s="47"/>
      <c r="B32" s="48"/>
      <c r="C32" s="49"/>
      <c r="D32" s="49"/>
      <c r="E32" s="49"/>
      <c r="F32" s="49"/>
      <c r="G32" s="49"/>
      <c r="H32" s="50"/>
      <c r="I32" s="47"/>
      <c r="J32" s="50"/>
      <c r="K32" s="49"/>
      <c r="L32" s="49"/>
      <c r="M32" s="49"/>
      <c r="N32" s="49"/>
      <c r="O32" s="49"/>
    </row>
    <row r="33" spans="1:20">
      <c r="A33" s="47"/>
      <c r="B33" s="48"/>
      <c r="C33" s="49"/>
      <c r="D33" s="49"/>
      <c r="E33" s="49"/>
      <c r="F33" s="49"/>
      <c r="G33" s="49"/>
      <c r="H33" s="50"/>
      <c r="I33" s="47"/>
      <c r="J33" s="50"/>
      <c r="K33" s="49"/>
      <c r="L33" s="49"/>
      <c r="M33" s="49"/>
      <c r="N33" s="49"/>
      <c r="O33" s="49"/>
    </row>
    <row r="34" spans="1:20" s="4" customFormat="1">
      <c r="A34" s="47"/>
      <c r="B34" s="48"/>
      <c r="C34" s="49"/>
      <c r="D34" s="49"/>
      <c r="E34" s="49"/>
      <c r="F34" s="49"/>
      <c r="G34" s="49"/>
      <c r="H34" s="50"/>
      <c r="I34" s="47"/>
      <c r="J34" s="50"/>
      <c r="K34" s="49"/>
      <c r="L34" s="49"/>
      <c r="M34" s="49"/>
      <c r="N34" s="49"/>
      <c r="O34" s="49"/>
      <c r="S34"/>
      <c r="T34"/>
    </row>
    <row r="35" spans="1:20" s="4" customFormat="1">
      <c r="A35" s="47"/>
      <c r="B35" s="48"/>
      <c r="C35" s="49"/>
      <c r="D35" s="49"/>
      <c r="E35" s="49"/>
      <c r="F35" s="49"/>
      <c r="G35" s="49"/>
      <c r="H35" s="50"/>
      <c r="I35" s="47"/>
      <c r="J35" s="50"/>
      <c r="K35" s="49"/>
      <c r="L35" s="49"/>
      <c r="M35" s="49"/>
      <c r="N35" s="49"/>
      <c r="O35" s="49"/>
      <c r="S35"/>
      <c r="T35"/>
    </row>
    <row r="36" spans="1:20" s="4" customFormat="1">
      <c r="A36" s="47"/>
      <c r="B36" s="48"/>
      <c r="C36" s="49"/>
      <c r="D36" s="49"/>
      <c r="E36" s="49"/>
      <c r="F36" s="49"/>
      <c r="G36" s="49"/>
      <c r="H36" s="50"/>
      <c r="I36" s="47"/>
      <c r="J36" s="50"/>
      <c r="K36" s="49"/>
      <c r="L36" s="49"/>
      <c r="M36" s="49"/>
      <c r="N36" s="49"/>
      <c r="O36" s="49"/>
      <c r="S36"/>
      <c r="T36"/>
    </row>
    <row r="37" spans="1:20">
      <c r="A37" s="47"/>
      <c r="B37" s="48"/>
      <c r="C37" s="49"/>
      <c r="D37" s="49"/>
      <c r="E37" s="49"/>
      <c r="F37" s="49"/>
      <c r="G37" s="49"/>
      <c r="H37" s="50"/>
      <c r="I37" s="47"/>
      <c r="J37" s="50"/>
      <c r="K37" s="49"/>
      <c r="L37" s="49"/>
      <c r="M37" s="49"/>
      <c r="N37" s="49"/>
      <c r="O37" s="49"/>
    </row>
    <row r="38" spans="1:20">
      <c r="A38" s="47"/>
      <c r="B38" s="48"/>
      <c r="C38" s="49"/>
      <c r="D38" s="49"/>
      <c r="E38" s="49"/>
      <c r="F38" s="49"/>
      <c r="G38" s="49"/>
      <c r="H38" s="50"/>
      <c r="I38" s="47"/>
      <c r="J38" s="50"/>
      <c r="K38" s="49"/>
      <c r="L38" s="49"/>
      <c r="M38" s="49"/>
      <c r="N38" s="49"/>
      <c r="O38" s="49"/>
    </row>
    <row r="39" spans="1:20">
      <c r="A39" s="47"/>
      <c r="B39" s="48"/>
      <c r="C39" s="49"/>
      <c r="D39" s="49"/>
      <c r="E39" s="49"/>
      <c r="F39" s="49"/>
      <c r="G39" s="49"/>
      <c r="H39" s="50"/>
      <c r="I39" s="47"/>
      <c r="J39" s="50"/>
      <c r="K39" s="49"/>
      <c r="L39" s="49"/>
      <c r="M39" s="49"/>
      <c r="N39" s="49"/>
      <c r="O39" s="49"/>
    </row>
    <row r="40" spans="1:20">
      <c r="A40" s="47"/>
      <c r="B40" s="48"/>
      <c r="C40" s="49"/>
      <c r="D40" s="49"/>
      <c r="E40" s="49"/>
      <c r="F40" s="49"/>
      <c r="G40" s="49"/>
      <c r="H40" s="50"/>
      <c r="I40" s="47"/>
      <c r="J40" s="50"/>
      <c r="K40" s="49"/>
      <c r="L40" s="49"/>
      <c r="M40" s="49"/>
      <c r="N40" s="49"/>
      <c r="O40" s="49"/>
    </row>
    <row r="41" spans="1:20">
      <c r="A41" s="47"/>
      <c r="B41" s="48"/>
      <c r="C41" s="49"/>
      <c r="D41" s="49"/>
      <c r="E41" s="49"/>
      <c r="F41" s="49"/>
      <c r="G41" s="49"/>
      <c r="H41" s="50"/>
      <c r="I41" s="47"/>
      <c r="J41" s="50"/>
      <c r="K41" s="49"/>
      <c r="L41" s="49"/>
      <c r="M41" s="49"/>
      <c r="N41" s="49"/>
      <c r="O41" s="49"/>
    </row>
    <row r="42" spans="1:20">
      <c r="A42" s="47"/>
      <c r="B42" s="48"/>
      <c r="C42" s="49"/>
      <c r="D42" s="49"/>
      <c r="E42" s="49"/>
      <c r="F42" s="49"/>
      <c r="G42" s="49"/>
      <c r="H42" s="50"/>
      <c r="I42" s="47"/>
      <c r="J42" s="50"/>
      <c r="K42" s="49"/>
      <c r="L42" s="49"/>
      <c r="M42" s="49"/>
      <c r="N42" s="49"/>
      <c r="O42" s="49"/>
    </row>
    <row r="43" spans="1:20">
      <c r="A43" s="47"/>
      <c r="B43" s="48"/>
      <c r="C43" s="49"/>
      <c r="D43" s="49"/>
      <c r="E43" s="49"/>
      <c r="F43" s="49"/>
      <c r="G43" s="49"/>
      <c r="H43" s="50"/>
      <c r="I43" s="47"/>
      <c r="J43" s="50"/>
      <c r="K43" s="49"/>
      <c r="L43" s="49"/>
      <c r="M43" s="49"/>
      <c r="N43" s="49"/>
      <c r="O43" s="49"/>
    </row>
    <row r="44" spans="1:20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</sheetData>
  <mergeCells count="3">
    <mergeCell ref="M4:O5"/>
    <mergeCell ref="A21:O21"/>
    <mergeCell ref="A1:O1"/>
  </mergeCells>
  <phoneticPr fontId="1"/>
  <conditionalFormatting sqref="A8:A43 I8:I20 I22:I43">
    <cfRule type="cellIs" dxfId="5" priority="3" operator="equal">
      <formula>2</formula>
    </cfRule>
    <cfRule type="cellIs" dxfId="4" priority="4" operator="equal">
      <formula>1</formula>
    </cfRule>
  </conditionalFormatting>
  <conditionalFormatting sqref="A1">
    <cfRule type="cellIs" dxfId="3" priority="1" operator="equal">
      <formula>2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R50" sqref="R50"/>
    </sheetView>
  </sheetViews>
  <sheetFormatPr defaultRowHeight="16.5"/>
  <cols>
    <col min="1" max="1" width="4.25" customWidth="1"/>
    <col min="2" max="2" width="12.5" customWidth="1"/>
    <col min="3" max="4" width="3.5" customWidth="1"/>
    <col min="5" max="7" width="5" customWidth="1"/>
    <col min="8" max="8" width="0.875" customWidth="1"/>
    <col min="9" max="9" width="4.25" customWidth="1"/>
    <col min="10" max="10" width="12.5" customWidth="1"/>
    <col min="11" max="12" width="3.5" customWidth="1"/>
    <col min="13" max="15" width="4.875" customWidth="1"/>
    <col min="16" max="16" width="4.375" customWidth="1"/>
    <col min="18" max="18" width="14.25" customWidth="1"/>
    <col min="19" max="19" width="7.5" customWidth="1"/>
    <col min="20" max="20" width="12.625" customWidth="1"/>
    <col min="21" max="21" width="9" customWidth="1"/>
  </cols>
  <sheetData>
    <row r="1" spans="1:16" ht="40.5" customHeight="1"/>
    <row r="2" spans="1:16" ht="16.5" customHeight="1">
      <c r="A2" s="2" t="s">
        <v>8</v>
      </c>
      <c r="C2" s="2"/>
      <c r="D2" s="2"/>
      <c r="E2" s="2"/>
      <c r="F2" s="2"/>
      <c r="G2" s="2"/>
      <c r="H2" s="2"/>
      <c r="I2" s="2"/>
      <c r="J2" s="2"/>
      <c r="M2" s="55" t="s">
        <v>18</v>
      </c>
      <c r="N2" s="56"/>
      <c r="O2" s="56"/>
      <c r="P2" s="20"/>
    </row>
    <row r="3" spans="1:16">
      <c r="A3" s="2" t="s">
        <v>9</v>
      </c>
      <c r="C3" s="2"/>
      <c r="D3" s="2"/>
      <c r="E3" s="2"/>
      <c r="F3" s="2"/>
      <c r="G3" s="2"/>
      <c r="H3" s="2"/>
      <c r="I3" s="2"/>
      <c r="J3" s="2"/>
      <c r="M3" s="56"/>
      <c r="N3" s="56"/>
      <c r="O3" s="56"/>
      <c r="P3" s="20"/>
    </row>
    <row r="4" spans="1:16">
      <c r="A4" s="2" t="s">
        <v>7</v>
      </c>
      <c r="C4" s="2"/>
      <c r="D4" s="2"/>
      <c r="E4" s="2"/>
      <c r="F4" s="2"/>
      <c r="G4" s="2"/>
      <c r="H4" s="2"/>
      <c r="I4" s="2"/>
      <c r="J4" s="2"/>
      <c r="O4" s="14" t="s">
        <v>10</v>
      </c>
    </row>
    <row r="5" spans="1:16" ht="24.75" customHeight="1">
      <c r="A5" s="13" t="s">
        <v>6</v>
      </c>
      <c r="B5" s="7" t="s">
        <v>0</v>
      </c>
      <c r="C5" s="9" t="s">
        <v>1</v>
      </c>
      <c r="D5" s="9" t="s">
        <v>2</v>
      </c>
      <c r="E5" s="12" t="s">
        <v>3</v>
      </c>
      <c r="F5" s="11" t="s">
        <v>4</v>
      </c>
      <c r="G5" s="10" t="s">
        <v>5</v>
      </c>
      <c r="I5" s="13" t="s">
        <v>6</v>
      </c>
      <c r="J5" s="8" t="s">
        <v>0</v>
      </c>
      <c r="K5" s="9" t="s">
        <v>1</v>
      </c>
      <c r="L5" s="9" t="s">
        <v>2</v>
      </c>
      <c r="M5" s="12" t="s">
        <v>3</v>
      </c>
      <c r="N5" s="11" t="s">
        <v>4</v>
      </c>
      <c r="O5" s="10" t="s">
        <v>5</v>
      </c>
    </row>
    <row r="6" spans="1:16">
      <c r="A6" s="17">
        <f>IF(G6="","",_xlfn.RANK.EQ(G6,($G$6:$G$41,$O$6:$O$41),1))</f>
        <v>4</v>
      </c>
      <c r="B6" s="15" t="s">
        <v>11</v>
      </c>
      <c r="C6" s="16">
        <v>44</v>
      </c>
      <c r="D6" s="16">
        <v>42</v>
      </c>
      <c r="E6" s="16">
        <f>IF(OR(C6="",D6=""),"",C6+D6)</f>
        <v>86</v>
      </c>
      <c r="F6" s="16">
        <v>10.8</v>
      </c>
      <c r="G6" s="16">
        <f>IF(E6="","",E6-F6)</f>
        <v>75.2</v>
      </c>
      <c r="I6" s="17" t="str">
        <f>IF(O6="","",_xlfn.RANK.EQ(O6,($G$6:$G$41,$O$6:$O$41),1))</f>
        <v/>
      </c>
      <c r="J6" s="15"/>
      <c r="K6" s="16"/>
      <c r="L6" s="16"/>
      <c r="M6" s="16" t="str">
        <f>IF(OR(K6="",L6=""),"",K6+L6)</f>
        <v/>
      </c>
      <c r="N6" s="16"/>
      <c r="O6" s="16" t="str">
        <f>IF(M6="","",M6-N6)</f>
        <v/>
      </c>
    </row>
    <row r="7" spans="1:16">
      <c r="A7" s="6">
        <f>IF(G7="","",_xlfn.RANK.EQ(G7,($G$6:$G$41,$O$6:$O$41),1))</f>
        <v>1</v>
      </c>
      <c r="B7" s="3" t="s">
        <v>13</v>
      </c>
      <c r="C7" s="5">
        <v>42</v>
      </c>
      <c r="D7" s="5">
        <v>38</v>
      </c>
      <c r="E7" s="5">
        <f>IF(OR(C7="",D7=""),"",C7+D7)</f>
        <v>80</v>
      </c>
      <c r="F7" s="5">
        <v>9.8000000000000007</v>
      </c>
      <c r="G7" s="5">
        <f t="shared" ref="G7:G41" si="0">IF(E7="","",E7-F7)</f>
        <v>70.2</v>
      </c>
      <c r="I7" s="6" t="str">
        <f>IF(O7="","",_xlfn.RANK.EQ(O7,($G$6:$G$41,$O$6:$O$41),1))</f>
        <v/>
      </c>
      <c r="J7" s="3"/>
      <c r="K7" s="5"/>
      <c r="L7" s="5"/>
      <c r="M7" s="5" t="str">
        <f t="shared" ref="M7:M41" si="1">IF(OR(K7="",L7=""),"",K7+L7)</f>
        <v/>
      </c>
      <c r="N7" s="5"/>
      <c r="O7" s="5" t="str">
        <f t="shared" ref="O7:O31" si="2">IF(M7="","",M7-N7)</f>
        <v/>
      </c>
    </row>
    <row r="8" spans="1:16">
      <c r="A8" s="17">
        <f>IF(G8="","",_xlfn.RANK.EQ(G8,($G$6:$G$41,$O$6:$O$41),1))</f>
        <v>3</v>
      </c>
      <c r="B8" s="18" t="s">
        <v>12</v>
      </c>
      <c r="C8" s="16">
        <v>51</v>
      </c>
      <c r="D8" s="16">
        <v>49</v>
      </c>
      <c r="E8" s="16">
        <f>IF(OR(C8="",D8=""),"",C8+D8)</f>
        <v>100</v>
      </c>
      <c r="F8" s="16">
        <v>25.2</v>
      </c>
      <c r="G8" s="16">
        <f t="shared" si="0"/>
        <v>74.8</v>
      </c>
      <c r="I8" s="17" t="str">
        <f>IF(O8="","",_xlfn.RANK.EQ(O8,($G$6:$G$41,$O$6:$O$41),1))</f>
        <v/>
      </c>
      <c r="J8" s="18"/>
      <c r="K8" s="16"/>
      <c r="L8" s="16"/>
      <c r="M8" s="16" t="str">
        <f t="shared" si="1"/>
        <v/>
      </c>
      <c r="N8" s="16"/>
      <c r="O8" s="16" t="str">
        <f t="shared" si="2"/>
        <v/>
      </c>
    </row>
    <row r="9" spans="1:16">
      <c r="A9" s="6">
        <f>IF(G9="","",_xlfn.RANK.EQ(G9,($G$6:$G$41,$O$6:$O$41),1))</f>
        <v>5</v>
      </c>
      <c r="B9" s="3" t="s">
        <v>14</v>
      </c>
      <c r="C9" s="5">
        <v>46</v>
      </c>
      <c r="D9" s="5">
        <v>55</v>
      </c>
      <c r="E9" s="5">
        <f t="shared" ref="E9:E41" si="3">IF(OR(C9="",D9=""),"",C9+D9)</f>
        <v>101</v>
      </c>
      <c r="F9" s="5">
        <v>21.6</v>
      </c>
      <c r="G9" s="5">
        <f t="shared" si="0"/>
        <v>79.400000000000006</v>
      </c>
      <c r="I9" s="6" t="str">
        <f>IF(O9="","",_xlfn.RANK.EQ(O9,($G$6:$G$41,$O$6:$O$41),1))</f>
        <v/>
      </c>
      <c r="J9" s="3"/>
      <c r="K9" s="5"/>
      <c r="L9" s="5"/>
      <c r="M9" s="5" t="str">
        <f t="shared" si="1"/>
        <v/>
      </c>
      <c r="N9" s="5"/>
      <c r="O9" s="5" t="str">
        <f t="shared" si="2"/>
        <v/>
      </c>
    </row>
    <row r="10" spans="1:16">
      <c r="A10" s="17">
        <f>IF(G10="","",_xlfn.RANK.EQ(G10,($G$6:$G$41,$O$6:$O$41),1))</f>
        <v>6</v>
      </c>
      <c r="B10" s="18" t="s">
        <v>15</v>
      </c>
      <c r="C10" s="16">
        <v>50</v>
      </c>
      <c r="D10" s="16">
        <v>50</v>
      </c>
      <c r="E10" s="16">
        <f t="shared" si="3"/>
        <v>100</v>
      </c>
      <c r="F10" s="16">
        <v>10</v>
      </c>
      <c r="G10" s="16">
        <f t="shared" si="0"/>
        <v>90</v>
      </c>
      <c r="I10" s="17" t="str">
        <f>IF(O10="","",_xlfn.RANK.EQ(O10,($G$6:$G$41,$O$6:$O$41),1))</f>
        <v/>
      </c>
      <c r="J10" s="18"/>
      <c r="K10" s="16"/>
      <c r="L10" s="16"/>
      <c r="M10" s="16" t="str">
        <f t="shared" si="1"/>
        <v/>
      </c>
      <c r="N10" s="16"/>
      <c r="O10" s="16" t="str">
        <f t="shared" si="2"/>
        <v/>
      </c>
    </row>
    <row r="11" spans="1:16">
      <c r="A11" s="6">
        <f>IF(G11="","",_xlfn.RANK.EQ(G11,($G$6:$G$41,$O$6:$O$41),1))</f>
        <v>2</v>
      </c>
      <c r="B11" s="3" t="s">
        <v>16</v>
      </c>
      <c r="C11" s="5">
        <v>44</v>
      </c>
      <c r="D11" s="5">
        <v>47</v>
      </c>
      <c r="E11" s="5">
        <f t="shared" si="3"/>
        <v>91</v>
      </c>
      <c r="F11" s="5">
        <v>16.8</v>
      </c>
      <c r="G11" s="5">
        <f t="shared" si="0"/>
        <v>74.2</v>
      </c>
      <c r="I11" s="6" t="str">
        <f>IF(O11="","",_xlfn.RANK.EQ(O11,($G$6:$G$41,$O$6:$O$41),1))</f>
        <v/>
      </c>
      <c r="J11" s="3"/>
      <c r="K11" s="5"/>
      <c r="L11" s="5"/>
      <c r="M11" s="5" t="str">
        <f t="shared" si="1"/>
        <v/>
      </c>
      <c r="N11" s="5"/>
      <c r="O11" s="5" t="str">
        <f t="shared" si="2"/>
        <v/>
      </c>
    </row>
    <row r="12" spans="1:16">
      <c r="A12" s="17">
        <f>IF(G12="","",_xlfn.RANK.EQ(G12,($G$6:$G$41,$O$6:$O$41),1))</f>
        <v>6</v>
      </c>
      <c r="B12" s="18" t="s">
        <v>24</v>
      </c>
      <c r="C12" s="16">
        <v>50</v>
      </c>
      <c r="D12" s="16">
        <v>50</v>
      </c>
      <c r="E12" s="16">
        <f t="shared" si="3"/>
        <v>100</v>
      </c>
      <c r="F12" s="16">
        <v>10</v>
      </c>
      <c r="G12" s="16">
        <f t="shared" si="0"/>
        <v>90</v>
      </c>
      <c r="I12" s="17" t="str">
        <f>IF(O12="","",_xlfn.RANK.EQ(O12,($G$6:$G$41,$O$6:$O$41),1))</f>
        <v/>
      </c>
      <c r="J12" s="19"/>
      <c r="K12" s="16"/>
      <c r="L12" s="16"/>
      <c r="M12" s="16" t="str">
        <f t="shared" si="1"/>
        <v/>
      </c>
      <c r="N12" s="16"/>
      <c r="O12" s="16" t="str">
        <f t="shared" si="2"/>
        <v/>
      </c>
    </row>
    <row r="13" spans="1:16">
      <c r="A13" s="6">
        <f>IF(G13="","",_xlfn.RANK.EQ(G13,($G$6:$G$41,$O$6:$O$41),1))</f>
        <v>8</v>
      </c>
      <c r="B13" s="3" t="s">
        <v>25</v>
      </c>
      <c r="C13" s="5">
        <v>60</v>
      </c>
      <c r="D13" s="5">
        <v>66</v>
      </c>
      <c r="E13" s="5">
        <f t="shared" si="3"/>
        <v>126</v>
      </c>
      <c r="F13" s="5">
        <v>27</v>
      </c>
      <c r="G13" s="5">
        <f t="shared" si="0"/>
        <v>99</v>
      </c>
      <c r="I13" s="6" t="str">
        <f>IF(O13="","",_xlfn.RANK.EQ(O13,($G$6:$G$41,$O$6:$O$41),1))</f>
        <v/>
      </c>
      <c r="J13" s="1"/>
      <c r="K13" s="5"/>
      <c r="L13" s="5"/>
      <c r="M13" s="5" t="str">
        <f t="shared" si="1"/>
        <v/>
      </c>
      <c r="N13" s="5"/>
      <c r="O13" s="5" t="str">
        <f t="shared" si="2"/>
        <v/>
      </c>
    </row>
    <row r="14" spans="1:16">
      <c r="A14" s="17" t="str">
        <f>IF(G14="","",_xlfn.RANK.EQ(G14,($G$6:$G$41,$O$6:$O$41),1))</f>
        <v/>
      </c>
      <c r="B14" s="18"/>
      <c r="C14" s="16"/>
      <c r="D14" s="16"/>
      <c r="E14" s="16" t="str">
        <f t="shared" si="3"/>
        <v/>
      </c>
      <c r="F14" s="16"/>
      <c r="G14" s="16" t="str">
        <f t="shared" si="0"/>
        <v/>
      </c>
      <c r="I14" s="17" t="str">
        <f>IF(O14="","",_xlfn.RANK.EQ(O14,($G$6:$G$41,$O$6:$O$41),1))</f>
        <v/>
      </c>
      <c r="J14" s="19"/>
      <c r="K14" s="16"/>
      <c r="L14" s="16"/>
      <c r="M14" s="16" t="str">
        <f t="shared" si="1"/>
        <v/>
      </c>
      <c r="N14" s="16"/>
      <c r="O14" s="16" t="str">
        <f t="shared" si="2"/>
        <v/>
      </c>
    </row>
    <row r="15" spans="1:16">
      <c r="A15" s="6" t="str">
        <f>IF(G15="","",_xlfn.RANK.EQ(G15,($G$6:$G$41,$O$6:$O$41),1))</f>
        <v/>
      </c>
      <c r="B15" s="3"/>
      <c r="C15" s="5"/>
      <c r="D15" s="5"/>
      <c r="E15" s="5" t="str">
        <f t="shared" si="3"/>
        <v/>
      </c>
      <c r="F15" s="5"/>
      <c r="G15" s="5" t="str">
        <f t="shared" si="0"/>
        <v/>
      </c>
      <c r="I15" s="6" t="str">
        <f>IF(O15="","",_xlfn.RANK.EQ(O15,($G$6:$G$41,$O$6:$O$41),1))</f>
        <v/>
      </c>
      <c r="J15" s="1"/>
      <c r="K15" s="5"/>
      <c r="L15" s="5"/>
      <c r="M15" s="5" t="str">
        <f t="shared" si="1"/>
        <v/>
      </c>
      <c r="N15" s="5"/>
      <c r="O15" s="5" t="str">
        <f t="shared" si="2"/>
        <v/>
      </c>
    </row>
    <row r="16" spans="1:16">
      <c r="A16" s="17" t="str">
        <f>IF(G16="","",_xlfn.RANK.EQ(G16,($G$6:$G$41,$O$6:$O$41),1))</f>
        <v/>
      </c>
      <c r="B16" s="18"/>
      <c r="C16" s="16"/>
      <c r="D16" s="16"/>
      <c r="E16" s="16" t="str">
        <f t="shared" si="3"/>
        <v/>
      </c>
      <c r="F16" s="16"/>
      <c r="G16" s="16" t="str">
        <f t="shared" si="0"/>
        <v/>
      </c>
      <c r="I16" s="17" t="str">
        <f>IF(O16="","",_xlfn.RANK.EQ(O16,($G$6:$G$41,$O$6:$O$41),1))</f>
        <v/>
      </c>
      <c r="J16" s="19"/>
      <c r="K16" s="16"/>
      <c r="L16" s="16"/>
      <c r="M16" s="16" t="str">
        <f t="shared" si="1"/>
        <v/>
      </c>
      <c r="N16" s="16"/>
      <c r="O16" s="16" t="str">
        <f t="shared" si="2"/>
        <v/>
      </c>
    </row>
    <row r="17" spans="1:20">
      <c r="A17" s="6" t="str">
        <f>IF(G17="","",_xlfn.RANK.EQ(G17,($G$6:$G$41,$O$6:$O$41),1))</f>
        <v/>
      </c>
      <c r="B17" s="3"/>
      <c r="C17" s="5"/>
      <c r="D17" s="5"/>
      <c r="E17" s="5" t="str">
        <f t="shared" si="3"/>
        <v/>
      </c>
      <c r="F17" s="5"/>
      <c r="G17" s="5" t="str">
        <f t="shared" si="0"/>
        <v/>
      </c>
      <c r="I17" s="6" t="str">
        <f>IF(O17="","",_xlfn.RANK.EQ(O17,($G$6:$G$41,$O$6:$O$41),1))</f>
        <v/>
      </c>
      <c r="J17" s="1"/>
      <c r="K17" s="5"/>
      <c r="L17" s="5"/>
      <c r="M17" s="5" t="str">
        <f t="shared" si="1"/>
        <v/>
      </c>
      <c r="N17" s="5"/>
      <c r="O17" s="5" t="str">
        <f t="shared" si="2"/>
        <v/>
      </c>
    </row>
    <row r="18" spans="1:20">
      <c r="A18" s="17" t="str">
        <f>IF(G18="","",_xlfn.RANK.EQ(G18,($G$6:$G$41,$O$6:$O$41),1))</f>
        <v/>
      </c>
      <c r="B18" s="18"/>
      <c r="C18" s="16"/>
      <c r="D18" s="16"/>
      <c r="E18" s="16" t="str">
        <f t="shared" si="3"/>
        <v/>
      </c>
      <c r="F18" s="16"/>
      <c r="G18" s="16" t="str">
        <f t="shared" si="0"/>
        <v/>
      </c>
      <c r="I18" s="17" t="str">
        <f>IF(O18="","",_xlfn.RANK.EQ(O18,($G$6:$G$41,$O$6:$O$41),1))</f>
        <v/>
      </c>
      <c r="J18" s="19"/>
      <c r="K18" s="16"/>
      <c r="L18" s="16"/>
      <c r="M18" s="16" t="str">
        <f t="shared" si="1"/>
        <v/>
      </c>
      <c r="N18" s="16"/>
      <c r="O18" s="16" t="str">
        <f t="shared" si="2"/>
        <v/>
      </c>
    </row>
    <row r="19" spans="1:20">
      <c r="A19" s="6" t="str">
        <f>IF(G19="","",_xlfn.RANK.EQ(G19,($G$6:$G$41,$O$6:$O$41),1))</f>
        <v/>
      </c>
      <c r="B19" s="3"/>
      <c r="C19" s="5"/>
      <c r="D19" s="5"/>
      <c r="E19" s="5" t="str">
        <f t="shared" si="3"/>
        <v/>
      </c>
      <c r="F19" s="5"/>
      <c r="G19" s="5" t="str">
        <f t="shared" si="0"/>
        <v/>
      </c>
      <c r="I19" s="6" t="str">
        <f>IF(O19="","",_xlfn.RANK.EQ(O19,($G$6:$G$41,$O$6:$O$41),1))</f>
        <v/>
      </c>
      <c r="J19" s="1"/>
      <c r="K19" s="5"/>
      <c r="L19" s="5"/>
      <c r="M19" s="5" t="str">
        <f t="shared" si="1"/>
        <v/>
      </c>
      <c r="N19" s="5"/>
      <c r="O19" s="5" t="str">
        <f t="shared" si="2"/>
        <v/>
      </c>
    </row>
    <row r="20" spans="1:20">
      <c r="A20" s="17" t="str">
        <f>IF(G20="","",_xlfn.RANK.EQ(G20,($G$6:$G$41,$O$6:$O$41),1))</f>
        <v/>
      </c>
      <c r="B20" s="18"/>
      <c r="C20" s="16"/>
      <c r="D20" s="16"/>
      <c r="E20" s="16" t="str">
        <f t="shared" si="3"/>
        <v/>
      </c>
      <c r="F20" s="16"/>
      <c r="G20" s="16" t="str">
        <f t="shared" si="0"/>
        <v/>
      </c>
      <c r="I20" s="17" t="str">
        <f>IF(O20="","",_xlfn.RANK.EQ(O20,($G$6:$G$41,$O$6:$O$41),1))</f>
        <v/>
      </c>
      <c r="J20" s="19"/>
      <c r="K20" s="16"/>
      <c r="L20" s="16"/>
      <c r="M20" s="16" t="str">
        <f t="shared" si="1"/>
        <v/>
      </c>
      <c r="N20" s="16"/>
      <c r="O20" s="16" t="str">
        <f t="shared" si="2"/>
        <v/>
      </c>
    </row>
    <row r="21" spans="1:20">
      <c r="A21" s="6" t="str">
        <f>IF(G21="","",_xlfn.RANK.EQ(G21,($G$6:$G$41,$O$6:$O$41),1))</f>
        <v/>
      </c>
      <c r="B21" s="3"/>
      <c r="C21" s="5"/>
      <c r="D21" s="5"/>
      <c r="E21" s="5" t="str">
        <f t="shared" si="3"/>
        <v/>
      </c>
      <c r="F21" s="5"/>
      <c r="G21" s="5" t="str">
        <f t="shared" si="0"/>
        <v/>
      </c>
      <c r="I21" s="6" t="str">
        <f>IF(O21="","",_xlfn.RANK.EQ(O21,($G$6:$G$41,$O$6:$O$41),1))</f>
        <v/>
      </c>
      <c r="J21" s="1"/>
      <c r="K21" s="5"/>
      <c r="L21" s="5"/>
      <c r="M21" s="5" t="str">
        <f t="shared" si="1"/>
        <v/>
      </c>
      <c r="N21" s="5"/>
      <c r="O21" s="5" t="str">
        <f t="shared" si="2"/>
        <v/>
      </c>
    </row>
    <row r="22" spans="1:20">
      <c r="A22" s="17" t="str">
        <f>IF(G22="","",_xlfn.RANK.EQ(G22,($G$6:$G$41,$O$6:$O$41),1))</f>
        <v/>
      </c>
      <c r="B22" s="18"/>
      <c r="C22" s="16"/>
      <c r="D22" s="16"/>
      <c r="E22" s="16" t="str">
        <f t="shared" si="3"/>
        <v/>
      </c>
      <c r="F22" s="16"/>
      <c r="G22" s="16" t="str">
        <f t="shared" si="0"/>
        <v/>
      </c>
      <c r="I22" s="17" t="str">
        <f>IF(O22="","",_xlfn.RANK.EQ(O22,($G$6:$G$41,$O$6:$O$41),1))</f>
        <v/>
      </c>
      <c r="J22" s="19"/>
      <c r="K22" s="16"/>
      <c r="L22" s="16"/>
      <c r="M22" s="16" t="str">
        <f t="shared" si="1"/>
        <v/>
      </c>
      <c r="N22" s="16"/>
      <c r="O22" s="16" t="str">
        <f t="shared" si="2"/>
        <v/>
      </c>
    </row>
    <row r="23" spans="1:20">
      <c r="A23" s="6" t="str">
        <f>IF(G23="","",_xlfn.RANK.EQ(G23,($G$6:$G$41,$O$6:$O$41),1))</f>
        <v/>
      </c>
      <c r="B23" s="3"/>
      <c r="C23" s="5"/>
      <c r="D23" s="5"/>
      <c r="E23" s="5" t="str">
        <f t="shared" si="3"/>
        <v/>
      </c>
      <c r="F23" s="5"/>
      <c r="G23" s="5" t="str">
        <f t="shared" si="0"/>
        <v/>
      </c>
      <c r="I23" s="6" t="str">
        <f>IF(O23="","",_xlfn.RANK.EQ(O23,($G$6:$G$41,$O$6:$O$41),1))</f>
        <v/>
      </c>
      <c r="J23" s="1"/>
      <c r="K23" s="5"/>
      <c r="L23" s="5"/>
      <c r="M23" s="5" t="str">
        <f t="shared" si="1"/>
        <v/>
      </c>
      <c r="N23" s="5"/>
      <c r="O23" s="5" t="str">
        <f t="shared" si="2"/>
        <v/>
      </c>
    </row>
    <row r="24" spans="1:20">
      <c r="A24" s="17" t="str">
        <f>IF(G24="","",_xlfn.RANK.EQ(G24,($G$6:$G$41,$O$6:$O$41),1))</f>
        <v/>
      </c>
      <c r="B24" s="18"/>
      <c r="C24" s="16"/>
      <c r="D24" s="16"/>
      <c r="E24" s="16" t="str">
        <f t="shared" si="3"/>
        <v/>
      </c>
      <c r="F24" s="16"/>
      <c r="G24" s="16" t="str">
        <f t="shared" si="0"/>
        <v/>
      </c>
      <c r="I24" s="17" t="str">
        <f>IF(O24="","",_xlfn.RANK.EQ(O24,($G$6:$G$41,$O$6:$O$41),1))</f>
        <v/>
      </c>
      <c r="J24" s="19"/>
      <c r="K24" s="16"/>
      <c r="L24" s="16"/>
      <c r="M24" s="16" t="str">
        <f t="shared" si="1"/>
        <v/>
      </c>
      <c r="N24" s="16"/>
      <c r="O24" s="16" t="str">
        <f t="shared" si="2"/>
        <v/>
      </c>
    </row>
    <row r="25" spans="1:20">
      <c r="A25" s="6" t="str">
        <f>IF(G25="","",_xlfn.RANK.EQ(G25,($G$6:$G$41,$O$6:$O$41),1))</f>
        <v/>
      </c>
      <c r="B25" s="3"/>
      <c r="C25" s="5"/>
      <c r="D25" s="5"/>
      <c r="E25" s="5" t="str">
        <f t="shared" si="3"/>
        <v/>
      </c>
      <c r="F25" s="5"/>
      <c r="G25" s="5" t="str">
        <f t="shared" si="0"/>
        <v/>
      </c>
      <c r="I25" s="6" t="str">
        <f>IF(O25="","",_xlfn.RANK.EQ(O25,($G$6:$G$41,$O$6:$O$41),1))</f>
        <v/>
      </c>
      <c r="J25" s="1"/>
      <c r="K25" s="5"/>
      <c r="L25" s="5"/>
      <c r="M25" s="5" t="str">
        <f t="shared" si="1"/>
        <v/>
      </c>
      <c r="N25" s="5"/>
      <c r="O25" s="5" t="str">
        <f t="shared" si="2"/>
        <v/>
      </c>
    </row>
    <row r="26" spans="1:20">
      <c r="A26" s="17" t="str">
        <f>IF(G26="","",_xlfn.RANK.EQ(G26,($G$6:$G$41,$O$6:$O$41),1))</f>
        <v/>
      </c>
      <c r="B26" s="18"/>
      <c r="C26" s="16"/>
      <c r="D26" s="16"/>
      <c r="E26" s="16" t="str">
        <f t="shared" si="3"/>
        <v/>
      </c>
      <c r="F26" s="16"/>
      <c r="G26" s="16" t="str">
        <f t="shared" si="0"/>
        <v/>
      </c>
      <c r="I26" s="17" t="str">
        <f>IF(O26="","",_xlfn.RANK.EQ(O26,($G$6:$G$41,$O$6:$O$41),1))</f>
        <v/>
      </c>
      <c r="J26" s="19"/>
      <c r="K26" s="16"/>
      <c r="L26" s="16"/>
      <c r="M26" s="16" t="str">
        <f t="shared" si="1"/>
        <v/>
      </c>
      <c r="N26" s="16"/>
      <c r="O26" s="16" t="str">
        <f t="shared" si="2"/>
        <v/>
      </c>
    </row>
    <row r="27" spans="1:20">
      <c r="A27" s="6" t="str">
        <f>IF(G27="","",_xlfn.RANK.EQ(G27,($G$6:$G$41,$O$6:$O$41),1))</f>
        <v/>
      </c>
      <c r="B27" s="3"/>
      <c r="C27" s="5"/>
      <c r="D27" s="5"/>
      <c r="E27" s="5" t="str">
        <f t="shared" si="3"/>
        <v/>
      </c>
      <c r="F27" s="5"/>
      <c r="G27" s="5" t="str">
        <f t="shared" si="0"/>
        <v/>
      </c>
      <c r="I27" s="6" t="str">
        <f>IF(O27="","",_xlfn.RANK.EQ(O27,($G$6:$G$41,$O$6:$O$41),1))</f>
        <v/>
      </c>
      <c r="J27" s="1"/>
      <c r="K27" s="5"/>
      <c r="L27" s="5"/>
      <c r="M27" s="5" t="str">
        <f t="shared" si="1"/>
        <v/>
      </c>
      <c r="N27" s="5"/>
      <c r="O27" s="5" t="str">
        <f t="shared" si="2"/>
        <v/>
      </c>
    </row>
    <row r="28" spans="1:20">
      <c r="A28" s="17" t="str">
        <f>IF(G28="","",_xlfn.RANK.EQ(G28,($G$6:$G$41,$O$6:$O$41),1))</f>
        <v/>
      </c>
      <c r="B28" s="18"/>
      <c r="C28" s="16"/>
      <c r="D28" s="16"/>
      <c r="E28" s="16" t="str">
        <f t="shared" si="3"/>
        <v/>
      </c>
      <c r="F28" s="16"/>
      <c r="G28" s="16" t="str">
        <f t="shared" si="0"/>
        <v/>
      </c>
      <c r="I28" s="17" t="str">
        <f>IF(O28="","",_xlfn.RANK.EQ(O28,($G$6:$G$41,$O$6:$O$41),1))</f>
        <v/>
      </c>
      <c r="J28" s="19"/>
      <c r="K28" s="16"/>
      <c r="L28" s="16"/>
      <c r="M28" s="16" t="str">
        <f t="shared" si="1"/>
        <v/>
      </c>
      <c r="N28" s="16"/>
      <c r="O28" s="16" t="str">
        <f t="shared" si="2"/>
        <v/>
      </c>
    </row>
    <row r="29" spans="1:20">
      <c r="A29" s="6" t="str">
        <f>IF(G29="","",_xlfn.RANK.EQ(G29,($G$6:$G$41,$O$6:$O$41),1))</f>
        <v/>
      </c>
      <c r="B29" s="3"/>
      <c r="C29" s="5"/>
      <c r="D29" s="5"/>
      <c r="E29" s="5" t="str">
        <f t="shared" si="3"/>
        <v/>
      </c>
      <c r="F29" s="5"/>
      <c r="G29" s="5" t="str">
        <f t="shared" si="0"/>
        <v/>
      </c>
      <c r="I29" s="6" t="str">
        <f>IF(O29="","",_xlfn.RANK.EQ(O29,($G$6:$G$41,$O$6:$O$41),1))</f>
        <v/>
      </c>
      <c r="J29" s="1"/>
      <c r="K29" s="5"/>
      <c r="L29" s="5"/>
      <c r="M29" s="5" t="str">
        <f t="shared" si="1"/>
        <v/>
      </c>
      <c r="N29" s="5"/>
      <c r="O29" s="5" t="str">
        <f t="shared" si="2"/>
        <v/>
      </c>
    </row>
    <row r="30" spans="1:20">
      <c r="A30" s="17" t="str">
        <f>IF(G30="","",_xlfn.RANK.EQ(G30,($G$6:$G$41,$O$6:$O$41),1))</f>
        <v/>
      </c>
      <c r="B30" s="18"/>
      <c r="C30" s="16"/>
      <c r="D30" s="16"/>
      <c r="E30" s="16" t="str">
        <f t="shared" si="3"/>
        <v/>
      </c>
      <c r="F30" s="16"/>
      <c r="G30" s="16" t="str">
        <f t="shared" si="0"/>
        <v/>
      </c>
      <c r="I30" s="17" t="str">
        <f>IF(O30="","",_xlfn.RANK.EQ(O30,($G$6:$G$41,$O$6:$O$41),1))</f>
        <v/>
      </c>
      <c r="J30" s="19"/>
      <c r="K30" s="16"/>
      <c r="L30" s="16"/>
      <c r="M30" s="16" t="str">
        <f t="shared" si="1"/>
        <v/>
      </c>
      <c r="N30" s="16"/>
      <c r="O30" s="16" t="str">
        <f t="shared" si="2"/>
        <v/>
      </c>
    </row>
    <row r="31" spans="1:20">
      <c r="A31" s="6" t="str">
        <f>IF(G31="","",_xlfn.RANK.EQ(G31,($G$6:$G$41,$O$6:$O$41),1))</f>
        <v/>
      </c>
      <c r="B31" s="3"/>
      <c r="C31" s="5"/>
      <c r="D31" s="5"/>
      <c r="E31" s="5" t="str">
        <f t="shared" si="3"/>
        <v/>
      </c>
      <c r="F31" s="5"/>
      <c r="G31" s="5" t="str">
        <f t="shared" si="0"/>
        <v/>
      </c>
      <c r="I31" s="6" t="str">
        <f>IF(O31="","",_xlfn.RANK.EQ(O31,($G$6:$G$41,$O$6:$O$41),1))</f>
        <v/>
      </c>
      <c r="J31" s="1"/>
      <c r="K31" s="5"/>
      <c r="L31" s="5"/>
      <c r="M31" s="5" t="str">
        <f t="shared" si="1"/>
        <v/>
      </c>
      <c r="N31" s="5"/>
      <c r="O31" s="5" t="str">
        <f t="shared" si="2"/>
        <v/>
      </c>
    </row>
    <row r="32" spans="1:20" s="4" customFormat="1">
      <c r="A32" s="17" t="str">
        <f>IF(G32="","",_xlfn.RANK.EQ(G32,($G$6:$G$41,$O$6:$O$41),1))</f>
        <v/>
      </c>
      <c r="B32" s="18"/>
      <c r="C32" s="16"/>
      <c r="D32" s="16"/>
      <c r="E32" s="16" t="str">
        <f t="shared" si="3"/>
        <v/>
      </c>
      <c r="F32" s="16"/>
      <c r="G32" s="16" t="str">
        <f t="shared" si="0"/>
        <v/>
      </c>
      <c r="I32" s="17" t="str">
        <f>IF(O32="","",_xlfn.RANK.EQ(O32,($G$6:$G$41,$O$6:$O$41),1))</f>
        <v/>
      </c>
      <c r="J32" s="19"/>
      <c r="K32" s="16"/>
      <c r="L32" s="16"/>
      <c r="M32" s="16" t="str">
        <f t="shared" si="1"/>
        <v/>
      </c>
      <c r="N32" s="16"/>
      <c r="O32" s="16" t="str">
        <f t="shared" ref="O32:O41" si="4">IF(M32="","",M32-N32)</f>
        <v/>
      </c>
      <c r="S32"/>
      <c r="T32"/>
    </row>
    <row r="33" spans="1:20" s="4" customFormat="1">
      <c r="A33" s="6" t="str">
        <f>IF(G33="","",_xlfn.RANK.EQ(G33,($G$6:$G$41,$O$6:$O$41),1))</f>
        <v/>
      </c>
      <c r="B33" s="3"/>
      <c r="C33" s="5"/>
      <c r="D33" s="5"/>
      <c r="E33" s="5" t="str">
        <f t="shared" si="3"/>
        <v/>
      </c>
      <c r="F33" s="5"/>
      <c r="G33" s="5" t="str">
        <f t="shared" si="0"/>
        <v/>
      </c>
      <c r="I33" s="6" t="str">
        <f>IF(O33="","",_xlfn.RANK.EQ(O33,($G$6:$G$41,$O$6:$O$41),1))</f>
        <v/>
      </c>
      <c r="J33" s="1"/>
      <c r="K33" s="5"/>
      <c r="L33" s="5"/>
      <c r="M33" s="5" t="str">
        <f t="shared" si="1"/>
        <v/>
      </c>
      <c r="N33" s="5"/>
      <c r="O33" s="5" t="str">
        <f t="shared" si="4"/>
        <v/>
      </c>
      <c r="S33"/>
      <c r="T33"/>
    </row>
    <row r="34" spans="1:20" s="4" customFormat="1">
      <c r="A34" s="17" t="str">
        <f>IF(G34="","",_xlfn.RANK.EQ(G34,($G$6:$G$41,$O$6:$O$41),1))</f>
        <v/>
      </c>
      <c r="B34" s="18"/>
      <c r="C34" s="16"/>
      <c r="D34" s="16"/>
      <c r="E34" s="16" t="str">
        <f t="shared" si="3"/>
        <v/>
      </c>
      <c r="F34" s="16"/>
      <c r="G34" s="16" t="str">
        <f t="shared" si="0"/>
        <v/>
      </c>
      <c r="I34" s="17" t="str">
        <f>IF(O34="","",_xlfn.RANK.EQ(O34,($G$6:$G$41,$O$6:$O$41),1))</f>
        <v/>
      </c>
      <c r="J34" s="19"/>
      <c r="K34" s="16"/>
      <c r="L34" s="16"/>
      <c r="M34" s="16" t="str">
        <f t="shared" si="1"/>
        <v/>
      </c>
      <c r="N34" s="16"/>
      <c r="O34" s="16" t="str">
        <f t="shared" si="4"/>
        <v/>
      </c>
      <c r="S34"/>
      <c r="T34"/>
    </row>
    <row r="35" spans="1:20">
      <c r="A35" s="6" t="str">
        <f>IF(G35="","",_xlfn.RANK.EQ(G35,($G$6:$G$41,$O$6:$O$41),1))</f>
        <v/>
      </c>
      <c r="B35" s="3"/>
      <c r="C35" s="5"/>
      <c r="D35" s="5"/>
      <c r="E35" s="5" t="str">
        <f t="shared" si="3"/>
        <v/>
      </c>
      <c r="F35" s="5"/>
      <c r="G35" s="5" t="str">
        <f t="shared" si="0"/>
        <v/>
      </c>
      <c r="I35" s="6" t="str">
        <f>IF(O35="","",_xlfn.RANK.EQ(O35,($G$6:$G$41,$O$6:$O$41),1))</f>
        <v/>
      </c>
      <c r="J35" s="1"/>
      <c r="K35" s="5"/>
      <c r="L35" s="5"/>
      <c r="M35" s="5" t="str">
        <f t="shared" si="1"/>
        <v/>
      </c>
      <c r="N35" s="5"/>
      <c r="O35" s="5" t="str">
        <f t="shared" si="4"/>
        <v/>
      </c>
    </row>
    <row r="36" spans="1:20">
      <c r="A36" s="17" t="str">
        <f>IF(G36="","",_xlfn.RANK.EQ(G36,($G$6:$G$41,$O$6:$O$41),1))</f>
        <v/>
      </c>
      <c r="B36" s="18"/>
      <c r="C36" s="16"/>
      <c r="D36" s="16"/>
      <c r="E36" s="16" t="str">
        <f t="shared" si="3"/>
        <v/>
      </c>
      <c r="F36" s="16"/>
      <c r="G36" s="16" t="str">
        <f t="shared" si="0"/>
        <v/>
      </c>
      <c r="I36" s="17" t="str">
        <f>IF(O36="","",_xlfn.RANK.EQ(O36,($G$6:$G$41,$O$6:$O$41),1))</f>
        <v/>
      </c>
      <c r="J36" s="19"/>
      <c r="K36" s="16"/>
      <c r="L36" s="16"/>
      <c r="M36" s="16" t="str">
        <f t="shared" si="1"/>
        <v/>
      </c>
      <c r="N36" s="16"/>
      <c r="O36" s="16" t="str">
        <f t="shared" si="4"/>
        <v/>
      </c>
    </row>
    <row r="37" spans="1:20">
      <c r="A37" s="6" t="str">
        <f>IF(G37="","",_xlfn.RANK.EQ(G37,($G$6:$G$41,$O$6:$O$41),1))</f>
        <v/>
      </c>
      <c r="B37" s="3"/>
      <c r="C37" s="5"/>
      <c r="D37" s="5"/>
      <c r="E37" s="5" t="str">
        <f t="shared" si="3"/>
        <v/>
      </c>
      <c r="F37" s="5"/>
      <c r="G37" s="5" t="str">
        <f t="shared" si="0"/>
        <v/>
      </c>
      <c r="I37" s="6" t="str">
        <f>IF(O37="","",_xlfn.RANK.EQ(O37,($G$6:$G$41,$O$6:$O$41),1))</f>
        <v/>
      </c>
      <c r="J37" s="1"/>
      <c r="K37" s="5"/>
      <c r="L37" s="5"/>
      <c r="M37" s="5" t="str">
        <f t="shared" si="1"/>
        <v/>
      </c>
      <c r="N37" s="5"/>
      <c r="O37" s="5" t="str">
        <f t="shared" si="4"/>
        <v/>
      </c>
    </row>
    <row r="38" spans="1:20">
      <c r="A38" s="17" t="str">
        <f>IF(G38="","",_xlfn.RANK.EQ(G38,($G$6:$G$41,$O$6:$O$41),1))</f>
        <v/>
      </c>
      <c r="B38" s="18"/>
      <c r="C38" s="16"/>
      <c r="D38" s="16"/>
      <c r="E38" s="16" t="str">
        <f t="shared" si="3"/>
        <v/>
      </c>
      <c r="F38" s="16"/>
      <c r="G38" s="16" t="str">
        <f t="shared" si="0"/>
        <v/>
      </c>
      <c r="I38" s="17" t="str">
        <f>IF(O38="","",_xlfn.RANK.EQ(O38,($G$6:$G$41,$O$6:$O$41),1))</f>
        <v/>
      </c>
      <c r="J38" s="19"/>
      <c r="K38" s="16"/>
      <c r="L38" s="16"/>
      <c r="M38" s="16" t="str">
        <f t="shared" si="1"/>
        <v/>
      </c>
      <c r="N38" s="16"/>
      <c r="O38" s="16" t="str">
        <f t="shared" si="4"/>
        <v/>
      </c>
    </row>
    <row r="39" spans="1:20">
      <c r="A39" s="6" t="str">
        <f>IF(G39="","",_xlfn.RANK.EQ(G39,($G$6:$G$41,$O$6:$O$41),1))</f>
        <v/>
      </c>
      <c r="B39" s="3"/>
      <c r="C39" s="5"/>
      <c r="D39" s="5"/>
      <c r="E39" s="5" t="str">
        <f t="shared" si="3"/>
        <v/>
      </c>
      <c r="F39" s="5"/>
      <c r="G39" s="5" t="str">
        <f t="shared" si="0"/>
        <v/>
      </c>
      <c r="I39" s="6" t="str">
        <f>IF(O39="","",_xlfn.RANK.EQ(O39,($G$6:$G$41,$O$6:$O$41),1))</f>
        <v/>
      </c>
      <c r="J39" s="1"/>
      <c r="K39" s="5"/>
      <c r="L39" s="5"/>
      <c r="M39" s="5" t="str">
        <f t="shared" si="1"/>
        <v/>
      </c>
      <c r="N39" s="5"/>
      <c r="O39" s="5" t="str">
        <f t="shared" si="4"/>
        <v/>
      </c>
    </row>
    <row r="40" spans="1:20">
      <c r="A40" s="17" t="str">
        <f>IF(G40="","",_xlfn.RANK.EQ(G40,($G$6:$G$41,$O$6:$O$41),1))</f>
        <v/>
      </c>
      <c r="B40" s="18"/>
      <c r="C40" s="16"/>
      <c r="D40" s="16"/>
      <c r="E40" s="16" t="str">
        <f t="shared" si="3"/>
        <v/>
      </c>
      <c r="F40" s="16"/>
      <c r="G40" s="16" t="str">
        <f t="shared" si="0"/>
        <v/>
      </c>
      <c r="I40" s="17" t="str">
        <f>IF(O40="","",_xlfn.RANK.EQ(O40,($G$6:$G$41,$O$6:$O$41),1))</f>
        <v/>
      </c>
      <c r="J40" s="19"/>
      <c r="K40" s="16"/>
      <c r="L40" s="16"/>
      <c r="M40" s="16" t="str">
        <f t="shared" si="1"/>
        <v/>
      </c>
      <c r="N40" s="16"/>
      <c r="O40" s="16" t="str">
        <f t="shared" si="4"/>
        <v/>
      </c>
    </row>
    <row r="41" spans="1:20">
      <c r="A41" s="6" t="str">
        <f>IF(G41="","",_xlfn.RANK.EQ(G41,($G$6:$G$41,$O$6:$O$41),1))</f>
        <v/>
      </c>
      <c r="B41" s="3"/>
      <c r="C41" s="5"/>
      <c r="D41" s="5"/>
      <c r="E41" s="5" t="str">
        <f t="shared" si="3"/>
        <v/>
      </c>
      <c r="F41" s="5"/>
      <c r="G41" s="5" t="str">
        <f t="shared" si="0"/>
        <v/>
      </c>
      <c r="I41" s="6" t="str">
        <f>IF(O41="","",_xlfn.RANK.EQ(O41,($G$6:$G$41,$O$6:$O$41),1))</f>
        <v/>
      </c>
      <c r="J41" s="1"/>
      <c r="K41" s="5"/>
      <c r="L41" s="5"/>
      <c r="M41" s="5" t="str">
        <f t="shared" si="1"/>
        <v/>
      </c>
      <c r="N41" s="5"/>
      <c r="O41" s="5" t="str">
        <f t="shared" si="4"/>
        <v/>
      </c>
    </row>
    <row r="42" spans="1:20">
      <c r="O42" s="14" t="s">
        <v>17</v>
      </c>
    </row>
  </sheetData>
  <mergeCells count="1">
    <mergeCell ref="M2:O3"/>
  </mergeCells>
  <phoneticPr fontId="1"/>
  <conditionalFormatting sqref="A6:A41 I6:I41">
    <cfRule type="cellIs" dxfId="1" priority="1" operator="equal">
      <formula>2</formula>
    </cfRule>
    <cfRule type="cellIs" dxfId="0" priority="2" operator="equal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zoomScaleSheetLayoutView="70" workbookViewId="0">
      <selection activeCell="I47" sqref="I47"/>
    </sheetView>
  </sheetViews>
  <sheetFormatPr defaultRowHeight="16.5"/>
  <cols>
    <col min="1" max="1" width="7.5" customWidth="1"/>
    <col min="2" max="2" width="15" customWidth="1"/>
    <col min="5" max="5" width="7.5" customWidth="1"/>
    <col min="6" max="6" width="15" customWidth="1"/>
  </cols>
  <sheetData>
    <row r="1" spans="1:7" ht="30.75" customHeight="1" thickBot="1">
      <c r="A1" s="58" t="s">
        <v>22</v>
      </c>
      <c r="B1" s="58"/>
      <c r="G1" s="37" t="s">
        <v>23</v>
      </c>
    </row>
    <row r="2" spans="1:7" ht="17.25" thickBot="1">
      <c r="A2" s="29" t="s">
        <v>19</v>
      </c>
      <c r="B2" s="30" t="s">
        <v>20</v>
      </c>
      <c r="C2" s="31" t="s">
        <v>21</v>
      </c>
      <c r="D2" s="21"/>
      <c r="E2" s="29" t="s">
        <v>19</v>
      </c>
      <c r="F2" s="30" t="s">
        <v>20</v>
      </c>
      <c r="G2" s="31" t="s">
        <v>21</v>
      </c>
    </row>
    <row r="3" spans="1:7" ht="17.25" thickTop="1">
      <c r="A3" s="32">
        <v>1</v>
      </c>
      <c r="B3" s="33" t="str">
        <f>IFERROR(VLOOKUP(A3,data!$A$1:$B$72,2,0),"")</f>
        <v>喜多 栄一</v>
      </c>
      <c r="C3" s="34">
        <f>IFERROR(VLOOKUP(A3,対戦表!$A$6:$G$41,7,0),"")</f>
        <v>70.2</v>
      </c>
      <c r="D3" s="21"/>
      <c r="E3" s="22">
        <v>37</v>
      </c>
      <c r="F3" s="23" t="str">
        <f>IFERROR(VLOOKUP(E3,data!$A$1:$B$72,2,0),"")</f>
        <v/>
      </c>
      <c r="G3" s="24" t="str">
        <f>IFERROR(VLOOKUP(E3,対戦表!$I$6:$O$41,7,0),"")</f>
        <v/>
      </c>
    </row>
    <row r="4" spans="1:7">
      <c r="A4" s="35">
        <v>2</v>
      </c>
      <c r="B4" s="38" t="str">
        <f>IFERROR(VLOOKUP(A4,data!$A$1:$B$72,2,0),"")</f>
        <v>徳田 秀夫</v>
      </c>
      <c r="C4" s="39">
        <f>IFERROR(VLOOKUP(A4,対戦表!$A$6:$G$41,7,0),"")</f>
        <v>74.2</v>
      </c>
      <c r="D4" s="21"/>
      <c r="E4" s="25">
        <v>38</v>
      </c>
      <c r="F4" s="23" t="str">
        <f>IFERROR(VLOOKUP(E4,data!$A$1:$B$72,2,0),"")</f>
        <v/>
      </c>
      <c r="G4" s="24" t="str">
        <f>IFERROR(VLOOKUP(E4,対戦表!$I$6:$O$41,7,0),"")</f>
        <v/>
      </c>
    </row>
    <row r="5" spans="1:7">
      <c r="A5" s="36">
        <v>3</v>
      </c>
      <c r="B5" s="40" t="str">
        <f>IFERROR(VLOOKUP(A5,data!$A$1:$B$72,2,0),"")</f>
        <v>中村 和利</v>
      </c>
      <c r="C5" s="41">
        <f>IFERROR(VLOOKUP(A5,対戦表!$A$6:$G$41,7,0),"")</f>
        <v>74.8</v>
      </c>
      <c r="D5" s="21"/>
      <c r="E5" s="25">
        <v>39</v>
      </c>
      <c r="F5" s="23" t="str">
        <f>IFERROR(VLOOKUP(E5,data!$A$1:$B$72,2,0),"")</f>
        <v/>
      </c>
      <c r="G5" s="24" t="str">
        <f>IFERROR(VLOOKUP(E5,対戦表!$I$6:$O$41,7,0),"")</f>
        <v/>
      </c>
    </row>
    <row r="6" spans="1:7">
      <c r="A6" s="25">
        <v>4</v>
      </c>
      <c r="B6" s="52" t="str">
        <f>IFERROR(VLOOKUP(A6,data!$A$1:$B$72,2,0),"")</f>
        <v>伊熊 五郎</v>
      </c>
      <c r="C6" s="42">
        <f>IFERROR(VLOOKUP(A6,対戦表!$A$6:$G$41,7,0),"")</f>
        <v>75.2</v>
      </c>
      <c r="D6" s="21"/>
      <c r="E6" s="25">
        <v>40</v>
      </c>
      <c r="F6" s="23" t="str">
        <f>IFERROR(VLOOKUP(E6,data!$A$1:$B$72,2,0),"")</f>
        <v/>
      </c>
      <c r="G6" s="24" t="str">
        <f>IFERROR(VLOOKUP(E6,対戦表!$I$6:$O$41,7,0),"")</f>
        <v/>
      </c>
    </row>
    <row r="7" spans="1:7">
      <c r="A7" s="25">
        <v>5</v>
      </c>
      <c r="B7" s="52" t="str">
        <f>IFERROR(VLOOKUP(A7,data!$A$1:$B$72,2,0),"")</f>
        <v>荻原 美津子</v>
      </c>
      <c r="C7" s="42">
        <f>IFERROR(VLOOKUP(A7,対戦表!$A$6:$G$41,7,0),"")</f>
        <v>79.400000000000006</v>
      </c>
      <c r="D7" s="21"/>
      <c r="E7" s="25">
        <v>41</v>
      </c>
      <c r="F7" s="23" t="str">
        <f>IFERROR(VLOOKUP(E7,data!$A$1:$B$72,2,0),"")</f>
        <v/>
      </c>
      <c r="G7" s="24" t="str">
        <f>IFERROR(VLOOKUP(E7,対戦表!$I$6:$O$41,7,0),"")</f>
        <v/>
      </c>
    </row>
    <row r="8" spans="1:7">
      <c r="A8" s="25">
        <v>6</v>
      </c>
      <c r="B8" s="52" t="str">
        <f>IFERROR(VLOOKUP(A8,data!$A$1:$B$72,2,0),"")</f>
        <v>片山 雄二郎</v>
      </c>
      <c r="C8" s="42">
        <f>IFERROR(VLOOKUP(A8,対戦表!$A$6:$G$41,7,0),"")</f>
        <v>90</v>
      </c>
      <c r="D8" s="21"/>
      <c r="E8" s="25">
        <v>42</v>
      </c>
      <c r="F8" s="23" t="str">
        <f>IFERROR(VLOOKUP(E8,data!$A$1:$B$72,2,0),"")</f>
        <v/>
      </c>
      <c r="G8" s="24" t="str">
        <f>IFERROR(VLOOKUP(E8,対戦表!$I$6:$O$41,7,0),"")</f>
        <v/>
      </c>
    </row>
    <row r="9" spans="1:7">
      <c r="A9" s="25">
        <v>7</v>
      </c>
      <c r="B9" s="52" t="str">
        <f>IFERROR(VLOOKUP(A9,data!$A$1:$B$72,2,0),"")</f>
        <v/>
      </c>
      <c r="C9" s="42" t="str">
        <f>IFERROR(VLOOKUP(A9,対戦表!$A$6:$G$41,7,0),"")</f>
        <v/>
      </c>
      <c r="D9" s="21"/>
      <c r="E9" s="25">
        <v>43</v>
      </c>
      <c r="F9" s="23" t="str">
        <f>IFERROR(VLOOKUP(E9,data!$A$1:$B$72,2,0),"")</f>
        <v/>
      </c>
      <c r="G9" s="24" t="str">
        <f>IFERROR(VLOOKUP(E9,対戦表!$I$6:$O$41,7,0),"")</f>
        <v/>
      </c>
    </row>
    <row r="10" spans="1:7">
      <c r="A10" s="25">
        <v>8</v>
      </c>
      <c r="B10" s="52" t="str">
        <f>IFERROR(VLOOKUP(A10,data!$A$1:$B$72,2,0),"")</f>
        <v>富田 恵子</v>
      </c>
      <c r="C10" s="42">
        <f>IFERROR(VLOOKUP(A10,対戦表!$A$6:$G$41,7,0),"")</f>
        <v>99</v>
      </c>
      <c r="D10" s="21"/>
      <c r="E10" s="25">
        <v>44</v>
      </c>
      <c r="F10" s="23" t="str">
        <f>IFERROR(VLOOKUP(E10,data!$A$1:$B$72,2,0),"")</f>
        <v/>
      </c>
      <c r="G10" s="24" t="str">
        <f>IFERROR(VLOOKUP(E10,対戦表!$I$6:$O$41,7,0),"")</f>
        <v/>
      </c>
    </row>
    <row r="11" spans="1:7">
      <c r="A11" s="25">
        <v>9</v>
      </c>
      <c r="B11" s="52" t="str">
        <f>IFERROR(VLOOKUP(A11,data!$A$1:$B$72,2,0),"")</f>
        <v/>
      </c>
      <c r="C11" s="42" t="str">
        <f>IFERROR(VLOOKUP(A11,対戦表!$A$6:$G$41,7,0),"")</f>
        <v/>
      </c>
      <c r="D11" s="21"/>
      <c r="E11" s="25">
        <v>45</v>
      </c>
      <c r="F11" s="23" t="str">
        <f>IFERROR(VLOOKUP(E11,data!$A$1:$B$72,2,0),"")</f>
        <v/>
      </c>
      <c r="G11" s="24" t="str">
        <f>IFERROR(VLOOKUP(E11,対戦表!$I$6:$O$41,7,0),"")</f>
        <v/>
      </c>
    </row>
    <row r="12" spans="1:7">
      <c r="A12" s="25">
        <v>10</v>
      </c>
      <c r="B12" s="52" t="str">
        <f>IFERROR(VLOOKUP(A12,data!$A$1:$B$72,2,0),"")</f>
        <v/>
      </c>
      <c r="C12" s="42" t="str">
        <f>IFERROR(VLOOKUP(A12,対戦表!$A$6:$G$41,7,0),"")</f>
        <v/>
      </c>
      <c r="D12" s="21"/>
      <c r="E12" s="25">
        <v>46</v>
      </c>
      <c r="F12" s="23" t="str">
        <f>IFERROR(VLOOKUP(E12,data!$A$1:$B$72,2,0),"")</f>
        <v/>
      </c>
      <c r="G12" s="24" t="str">
        <f>IFERROR(VLOOKUP(E12,対戦表!$I$6:$O$41,7,0),"")</f>
        <v/>
      </c>
    </row>
    <row r="13" spans="1:7">
      <c r="A13" s="25">
        <v>11</v>
      </c>
      <c r="B13" s="52" t="str">
        <f>IFERROR(VLOOKUP(A13,data!$A$1:$B$72,2,0),"")</f>
        <v/>
      </c>
      <c r="C13" s="42" t="str">
        <f>IFERROR(VLOOKUP(A13,対戦表!$A$6:$G$41,7,0),"")</f>
        <v/>
      </c>
      <c r="D13" s="21"/>
      <c r="E13" s="25">
        <v>47</v>
      </c>
      <c r="F13" s="23" t="str">
        <f>IFERROR(VLOOKUP(E13,data!$A$1:$B$72,2,0),"")</f>
        <v/>
      </c>
      <c r="G13" s="24" t="str">
        <f>IFERROR(VLOOKUP(E13,対戦表!$I$6:$O$41,7,0),"")</f>
        <v/>
      </c>
    </row>
    <row r="14" spans="1:7">
      <c r="A14" s="25">
        <v>12</v>
      </c>
      <c r="B14" s="52" t="str">
        <f>IFERROR(VLOOKUP(A14,data!$A$1:$B$72,2,0),"")</f>
        <v/>
      </c>
      <c r="C14" s="42" t="str">
        <f>IFERROR(VLOOKUP(A14,対戦表!$A$6:$G$41,7,0),"")</f>
        <v/>
      </c>
      <c r="D14" s="21"/>
      <c r="E14" s="25">
        <v>48</v>
      </c>
      <c r="F14" s="23" t="str">
        <f>IFERROR(VLOOKUP(E14,data!$A$1:$B$72,2,0),"")</f>
        <v/>
      </c>
      <c r="G14" s="24" t="str">
        <f>IFERROR(VLOOKUP(E14,対戦表!$I$6:$O$41,7,0),"")</f>
        <v/>
      </c>
    </row>
    <row r="15" spans="1:7">
      <c r="A15" s="25">
        <v>13</v>
      </c>
      <c r="B15" s="52" t="str">
        <f>IFERROR(VLOOKUP(A15,data!$A$1:$B$72,2,0),"")</f>
        <v/>
      </c>
      <c r="C15" s="42" t="str">
        <f>IFERROR(VLOOKUP(A15,対戦表!$A$6:$G$41,7,0),"")</f>
        <v/>
      </c>
      <c r="D15" s="21"/>
      <c r="E15" s="25">
        <v>49</v>
      </c>
      <c r="F15" s="23" t="str">
        <f>IFERROR(VLOOKUP(E15,data!$A$1:$B$72,2,0),"")</f>
        <v/>
      </c>
      <c r="G15" s="24" t="str">
        <f>IFERROR(VLOOKUP(E15,対戦表!$I$6:$O$41,7,0),"")</f>
        <v/>
      </c>
    </row>
    <row r="16" spans="1:7">
      <c r="A16" s="25">
        <v>14</v>
      </c>
      <c r="B16" s="52" t="str">
        <f>IFERROR(VLOOKUP(A16,data!$A$1:$B$72,2,0),"")</f>
        <v/>
      </c>
      <c r="C16" s="42" t="str">
        <f>IFERROR(VLOOKUP(A16,対戦表!$A$6:$G$41,7,0),"")</f>
        <v/>
      </c>
      <c r="D16" s="21"/>
      <c r="E16" s="25">
        <v>50</v>
      </c>
      <c r="F16" s="23" t="str">
        <f>IFERROR(VLOOKUP(E16,data!$A$1:$B$72,2,0),"")</f>
        <v/>
      </c>
      <c r="G16" s="24" t="str">
        <f>IFERROR(VLOOKUP(E16,対戦表!$I$6:$O$41,7,0),"")</f>
        <v/>
      </c>
    </row>
    <row r="17" spans="1:7">
      <c r="A17" s="25">
        <v>15</v>
      </c>
      <c r="B17" s="52" t="str">
        <f>IFERROR(VLOOKUP(A17,data!$A$1:$B$72,2,0),"")</f>
        <v/>
      </c>
      <c r="C17" s="42" t="str">
        <f>IFERROR(VLOOKUP(A17,対戦表!$A$6:$G$41,7,0),"")</f>
        <v/>
      </c>
      <c r="D17" s="21"/>
      <c r="E17" s="25">
        <v>51</v>
      </c>
      <c r="F17" s="23" t="str">
        <f>IFERROR(VLOOKUP(E17,data!$A$1:$B$72,2,0),"")</f>
        <v/>
      </c>
      <c r="G17" s="24" t="str">
        <f>IFERROR(VLOOKUP(E17,対戦表!$I$6:$O$41,7,0),"")</f>
        <v/>
      </c>
    </row>
    <row r="18" spans="1:7">
      <c r="A18" s="25">
        <v>16</v>
      </c>
      <c r="B18" s="52" t="str">
        <f>IFERROR(VLOOKUP(A18,data!$A$1:$B$72,2,0),"")</f>
        <v/>
      </c>
      <c r="C18" s="42" t="str">
        <f>IFERROR(VLOOKUP(A18,対戦表!$A$6:$G$41,7,0),"")</f>
        <v/>
      </c>
      <c r="D18" s="21"/>
      <c r="E18" s="25">
        <v>52</v>
      </c>
      <c r="F18" s="23" t="str">
        <f>IFERROR(VLOOKUP(E18,data!$A$1:$B$72,2,0),"")</f>
        <v/>
      </c>
      <c r="G18" s="24" t="str">
        <f>IFERROR(VLOOKUP(E18,対戦表!$I$6:$O$41,7,0),"")</f>
        <v/>
      </c>
    </row>
    <row r="19" spans="1:7">
      <c r="A19" s="25">
        <v>17</v>
      </c>
      <c r="B19" s="52" t="str">
        <f>IFERROR(VLOOKUP(A19,data!$A$1:$B$72,2,0),"")</f>
        <v/>
      </c>
      <c r="C19" s="42" t="str">
        <f>IFERROR(VLOOKUP(A19,対戦表!$A$6:$G$41,7,0),"")</f>
        <v/>
      </c>
      <c r="D19" s="21"/>
      <c r="E19" s="25">
        <v>53</v>
      </c>
      <c r="F19" s="23" t="str">
        <f>IFERROR(VLOOKUP(E19,data!$A$1:$B$72,2,0),"")</f>
        <v/>
      </c>
      <c r="G19" s="24" t="str">
        <f>IFERROR(VLOOKUP(E19,対戦表!$I$6:$O$41,7,0),"")</f>
        <v/>
      </c>
    </row>
    <row r="20" spans="1:7">
      <c r="A20" s="25">
        <v>18</v>
      </c>
      <c r="B20" s="52" t="str">
        <f>IFERROR(VLOOKUP(A20,data!$A$1:$B$72,2,0),"")</f>
        <v/>
      </c>
      <c r="C20" s="42" t="str">
        <f>IFERROR(VLOOKUP(A20,対戦表!$A$6:$G$41,7,0),"")</f>
        <v/>
      </c>
      <c r="D20" s="21"/>
      <c r="E20" s="25">
        <v>54</v>
      </c>
      <c r="F20" s="23" t="str">
        <f>IFERROR(VLOOKUP(E20,data!$A$1:$B$72,2,0),"")</f>
        <v/>
      </c>
      <c r="G20" s="24" t="str">
        <f>IFERROR(VLOOKUP(E20,対戦表!$I$6:$O$41,7,0),"")</f>
        <v/>
      </c>
    </row>
    <row r="21" spans="1:7">
      <c r="A21" s="25">
        <v>19</v>
      </c>
      <c r="B21" s="52" t="str">
        <f>IFERROR(VLOOKUP(A21,data!$A$1:$B$72,2,0),"")</f>
        <v/>
      </c>
      <c r="C21" s="42" t="str">
        <f>IFERROR(VLOOKUP(A21,対戦表!$A$6:$G$41,7,0),"")</f>
        <v/>
      </c>
      <c r="D21" s="21"/>
      <c r="E21" s="25">
        <v>55</v>
      </c>
      <c r="F21" s="23" t="str">
        <f>IFERROR(VLOOKUP(E21,data!$A$1:$B$72,2,0),"")</f>
        <v/>
      </c>
      <c r="G21" s="24" t="str">
        <f>IFERROR(VLOOKUP(E21,対戦表!$I$6:$O$41,7,0),"")</f>
        <v/>
      </c>
    </row>
    <row r="22" spans="1:7">
      <c r="A22" s="25">
        <v>20</v>
      </c>
      <c r="B22" s="52" t="str">
        <f>IFERROR(VLOOKUP(A22,data!$A$1:$B$72,2,0),"")</f>
        <v/>
      </c>
      <c r="C22" s="42" t="str">
        <f>IFERROR(VLOOKUP(A22,対戦表!$A$6:$G$41,7,0),"")</f>
        <v/>
      </c>
      <c r="D22" s="21"/>
      <c r="E22" s="25">
        <v>56</v>
      </c>
      <c r="F22" s="23" t="str">
        <f>IFERROR(VLOOKUP(E22,data!$A$1:$B$72,2,0),"")</f>
        <v/>
      </c>
      <c r="G22" s="24" t="str">
        <f>IFERROR(VLOOKUP(E22,対戦表!$I$6:$O$41,7,0),"")</f>
        <v/>
      </c>
    </row>
    <row r="23" spans="1:7">
      <c r="A23" s="25">
        <v>21</v>
      </c>
      <c r="B23" s="52" t="str">
        <f>IFERROR(VLOOKUP(A23,data!$A$1:$B$72,2,0),"")</f>
        <v/>
      </c>
      <c r="C23" s="42" t="str">
        <f>IFERROR(VLOOKUP(A23,対戦表!$A$6:$G$41,7,0),"")</f>
        <v/>
      </c>
      <c r="D23" s="21"/>
      <c r="E23" s="25">
        <v>57</v>
      </c>
      <c r="F23" s="23" t="str">
        <f>IFERROR(VLOOKUP(E23,data!$A$1:$B$72,2,0),"")</f>
        <v/>
      </c>
      <c r="G23" s="24" t="str">
        <f>IFERROR(VLOOKUP(E23,対戦表!$I$6:$O$41,7,0),"")</f>
        <v/>
      </c>
    </row>
    <row r="24" spans="1:7">
      <c r="A24" s="25">
        <v>22</v>
      </c>
      <c r="B24" s="52" t="str">
        <f>IFERROR(VLOOKUP(A24,data!$A$1:$B$72,2,0),"")</f>
        <v/>
      </c>
      <c r="C24" s="42" t="str">
        <f>IFERROR(VLOOKUP(A24,対戦表!$A$6:$G$41,7,0),"")</f>
        <v/>
      </c>
      <c r="D24" s="21"/>
      <c r="E24" s="25">
        <v>58</v>
      </c>
      <c r="F24" s="23" t="str">
        <f>IFERROR(VLOOKUP(E24,data!$A$1:$B$72,2,0),"")</f>
        <v/>
      </c>
      <c r="G24" s="24" t="str">
        <f>IFERROR(VLOOKUP(E24,対戦表!$I$6:$O$41,7,0),"")</f>
        <v/>
      </c>
    </row>
    <row r="25" spans="1:7">
      <c r="A25" s="25">
        <v>23</v>
      </c>
      <c r="B25" s="52" t="str">
        <f>IFERROR(VLOOKUP(A25,data!$A$1:$B$72,2,0),"")</f>
        <v/>
      </c>
      <c r="C25" s="42" t="str">
        <f>IFERROR(VLOOKUP(A25,対戦表!$A$6:$G$41,7,0),"")</f>
        <v/>
      </c>
      <c r="D25" s="21"/>
      <c r="E25" s="25">
        <v>59</v>
      </c>
      <c r="F25" s="23" t="str">
        <f>IFERROR(VLOOKUP(E25,data!$A$1:$B$72,2,0),"")</f>
        <v/>
      </c>
      <c r="G25" s="24" t="str">
        <f>IFERROR(VLOOKUP(E25,対戦表!$I$6:$O$41,7,0),"")</f>
        <v/>
      </c>
    </row>
    <row r="26" spans="1:7">
      <c r="A26" s="25">
        <v>24</v>
      </c>
      <c r="B26" s="52" t="str">
        <f>IFERROR(VLOOKUP(A26,data!$A$1:$B$72,2,0),"")</f>
        <v/>
      </c>
      <c r="C26" s="42" t="str">
        <f>IFERROR(VLOOKUP(A26,対戦表!$A$6:$G$41,7,0),"")</f>
        <v/>
      </c>
      <c r="D26" s="21"/>
      <c r="E26" s="25">
        <v>60</v>
      </c>
      <c r="F26" s="23" t="str">
        <f>IFERROR(VLOOKUP(E26,data!$A$1:$B$72,2,0),"")</f>
        <v/>
      </c>
      <c r="G26" s="24" t="str">
        <f>IFERROR(VLOOKUP(E26,対戦表!$I$6:$O$41,7,0),"")</f>
        <v/>
      </c>
    </row>
    <row r="27" spans="1:7">
      <c r="A27" s="25">
        <v>25</v>
      </c>
      <c r="B27" s="52" t="str">
        <f>IFERROR(VLOOKUP(A27,data!$A$1:$B$72,2,0),"")</f>
        <v/>
      </c>
      <c r="C27" s="42" t="str">
        <f>IFERROR(VLOOKUP(A27,対戦表!$A$6:$G$41,7,0),"")</f>
        <v/>
      </c>
      <c r="D27" s="21"/>
      <c r="E27" s="25">
        <v>61</v>
      </c>
      <c r="F27" s="23" t="str">
        <f>IFERROR(VLOOKUP(E27,data!$A$1:$B$72,2,0),"")</f>
        <v/>
      </c>
      <c r="G27" s="24" t="str">
        <f>IFERROR(VLOOKUP(E27,対戦表!$I$6:$O$41,7,0),"")</f>
        <v/>
      </c>
    </row>
    <row r="28" spans="1:7">
      <c r="A28" s="25">
        <v>26</v>
      </c>
      <c r="B28" s="52" t="str">
        <f>IFERROR(VLOOKUP(A28,data!$A$1:$B$72,2,0),"")</f>
        <v/>
      </c>
      <c r="C28" s="42" t="str">
        <f>IFERROR(VLOOKUP(A28,対戦表!$A$6:$G$41,7,0),"")</f>
        <v/>
      </c>
      <c r="D28" s="21"/>
      <c r="E28" s="25">
        <v>62</v>
      </c>
      <c r="F28" s="23" t="str">
        <f>IFERROR(VLOOKUP(E28,data!$A$1:$B$72,2,0),"")</f>
        <v/>
      </c>
      <c r="G28" s="24" t="str">
        <f>IFERROR(VLOOKUP(E28,対戦表!$I$6:$O$41,7,0),"")</f>
        <v/>
      </c>
    </row>
    <row r="29" spans="1:7">
      <c r="A29" s="25">
        <v>27</v>
      </c>
      <c r="B29" s="52" t="str">
        <f>IFERROR(VLOOKUP(A29,data!$A$1:$B$72,2,0),"")</f>
        <v/>
      </c>
      <c r="C29" s="42" t="str">
        <f>IFERROR(VLOOKUP(A29,対戦表!$A$6:$G$41,7,0),"")</f>
        <v/>
      </c>
      <c r="D29" s="21"/>
      <c r="E29" s="25">
        <v>63</v>
      </c>
      <c r="F29" s="23" t="str">
        <f>IFERROR(VLOOKUP(E29,data!$A$1:$B$72,2,0),"")</f>
        <v/>
      </c>
      <c r="G29" s="24" t="str">
        <f>IFERROR(VLOOKUP(E29,対戦表!$I$6:$O$41,7,0),"")</f>
        <v/>
      </c>
    </row>
    <row r="30" spans="1:7">
      <c r="A30" s="25">
        <v>28</v>
      </c>
      <c r="B30" s="52" t="str">
        <f>IFERROR(VLOOKUP(A30,data!$A$1:$B$72,2,0),"")</f>
        <v/>
      </c>
      <c r="C30" s="42" t="str">
        <f>IFERROR(VLOOKUP(A30,対戦表!$A$6:$G$41,7,0),"")</f>
        <v/>
      </c>
      <c r="D30" s="21"/>
      <c r="E30" s="25">
        <v>64</v>
      </c>
      <c r="F30" s="23" t="str">
        <f>IFERROR(VLOOKUP(E30,data!$A$1:$B$72,2,0),"")</f>
        <v/>
      </c>
      <c r="G30" s="24" t="str">
        <f>IFERROR(VLOOKUP(E30,対戦表!$I$6:$O$41,7,0),"")</f>
        <v/>
      </c>
    </row>
    <row r="31" spans="1:7">
      <c r="A31" s="25">
        <v>29</v>
      </c>
      <c r="B31" s="52" t="str">
        <f>IFERROR(VLOOKUP(A31,data!$A$1:$B$72,2,0),"")</f>
        <v/>
      </c>
      <c r="C31" s="42" t="str">
        <f>IFERROR(VLOOKUP(A31,対戦表!$A$6:$G$41,7,0),"")</f>
        <v/>
      </c>
      <c r="D31" s="21"/>
      <c r="E31" s="25">
        <v>65</v>
      </c>
      <c r="F31" s="23" t="str">
        <f>IFERROR(VLOOKUP(E31,data!$A$1:$B$72,2,0),"")</f>
        <v/>
      </c>
      <c r="G31" s="24" t="str">
        <f>IFERROR(VLOOKUP(E31,対戦表!$I$6:$O$41,7,0),"")</f>
        <v/>
      </c>
    </row>
    <row r="32" spans="1:7">
      <c r="A32" s="25">
        <v>30</v>
      </c>
      <c r="B32" s="52" t="str">
        <f>IFERROR(VLOOKUP(A32,data!$A$1:$B$72,2,0),"")</f>
        <v/>
      </c>
      <c r="C32" s="42" t="str">
        <f>IFERROR(VLOOKUP(A32,対戦表!$A$6:$G$41,7,0),"")</f>
        <v/>
      </c>
      <c r="D32" s="21"/>
      <c r="E32" s="25">
        <v>66</v>
      </c>
      <c r="F32" s="23" t="str">
        <f>IFERROR(VLOOKUP(E32,data!$A$1:$B$72,2,0),"")</f>
        <v/>
      </c>
      <c r="G32" s="24" t="str">
        <f>IFERROR(VLOOKUP(E32,対戦表!$I$6:$O$41,7,0),"")</f>
        <v/>
      </c>
    </row>
    <row r="33" spans="1:7">
      <c r="A33" s="25">
        <v>31</v>
      </c>
      <c r="B33" s="52" t="str">
        <f>IFERROR(VLOOKUP(A33,data!$A$1:$B$72,2,0),"")</f>
        <v/>
      </c>
      <c r="C33" s="42" t="str">
        <f>IFERROR(VLOOKUP(A33,対戦表!$A$6:$G$41,7,0),"")</f>
        <v/>
      </c>
      <c r="D33" s="21"/>
      <c r="E33" s="25">
        <v>67</v>
      </c>
      <c r="F33" s="23" t="str">
        <f>IFERROR(VLOOKUP(E33,data!$A$1:$B$72,2,0),"")</f>
        <v/>
      </c>
      <c r="G33" s="24" t="str">
        <f>IFERROR(VLOOKUP(E33,対戦表!$I$6:$O$41,7,0),"")</f>
        <v/>
      </c>
    </row>
    <row r="34" spans="1:7">
      <c r="A34" s="25">
        <v>32</v>
      </c>
      <c r="B34" s="52" t="str">
        <f>IFERROR(VLOOKUP(A34,data!$A$1:$B$72,2,0),"")</f>
        <v/>
      </c>
      <c r="C34" s="42" t="str">
        <f>IFERROR(VLOOKUP(A34,対戦表!$A$6:$G$41,7,0),"")</f>
        <v/>
      </c>
      <c r="D34" s="21"/>
      <c r="E34" s="25">
        <v>68</v>
      </c>
      <c r="F34" s="23" t="str">
        <f>IFERROR(VLOOKUP(E34,data!$A$1:$B$72,2,0),"")</f>
        <v/>
      </c>
      <c r="G34" s="24" t="str">
        <f>IFERROR(VLOOKUP(E34,対戦表!$I$6:$O$41,7,0),"")</f>
        <v/>
      </c>
    </row>
    <row r="35" spans="1:7">
      <c r="A35" s="25">
        <v>33</v>
      </c>
      <c r="B35" s="52" t="str">
        <f>IFERROR(VLOOKUP(A35,data!$A$1:$B$72,2,0),"")</f>
        <v/>
      </c>
      <c r="C35" s="42" t="str">
        <f>IFERROR(VLOOKUP(A35,対戦表!$A$6:$G$41,7,0),"")</f>
        <v/>
      </c>
      <c r="D35" s="21"/>
      <c r="E35" s="25">
        <v>69</v>
      </c>
      <c r="F35" s="23" t="str">
        <f>IFERROR(VLOOKUP(E35,data!$A$1:$B$72,2,0),"")</f>
        <v/>
      </c>
      <c r="G35" s="24" t="str">
        <f>IFERROR(VLOOKUP(E35,対戦表!$I$6:$O$41,7,0),"")</f>
        <v/>
      </c>
    </row>
    <row r="36" spans="1:7">
      <c r="A36" s="25">
        <v>34</v>
      </c>
      <c r="B36" s="52" t="str">
        <f>IFERROR(VLOOKUP(A36,data!$A$1:$B$72,2,0),"")</f>
        <v/>
      </c>
      <c r="C36" s="42" t="str">
        <f>IFERROR(VLOOKUP(A36,対戦表!$A$6:$G$41,7,0),"")</f>
        <v/>
      </c>
      <c r="D36" s="21"/>
      <c r="E36" s="25">
        <v>70</v>
      </c>
      <c r="F36" s="23" t="str">
        <f>IFERROR(VLOOKUP(E36,data!$A$1:$B$72,2,0),"")</f>
        <v/>
      </c>
      <c r="G36" s="24" t="str">
        <f>IFERROR(VLOOKUP(E36,対戦表!$I$6:$O$41,7,0),"")</f>
        <v/>
      </c>
    </row>
    <row r="37" spans="1:7">
      <c r="A37" s="25">
        <v>35</v>
      </c>
      <c r="B37" s="52" t="str">
        <f>IFERROR(VLOOKUP(A37,data!$A$1:$B$72,2,0),"")</f>
        <v/>
      </c>
      <c r="C37" s="42" t="str">
        <f>IFERROR(VLOOKUP(A37,対戦表!$A$6:$G$41,7,0),"")</f>
        <v/>
      </c>
      <c r="D37" s="21"/>
      <c r="E37" s="25">
        <v>71</v>
      </c>
      <c r="F37" s="23" t="str">
        <f>IFERROR(VLOOKUP(E37,data!$A$1:$B$72,2,0),"")</f>
        <v/>
      </c>
      <c r="G37" s="24" t="str">
        <f>IFERROR(VLOOKUP(E37,対戦表!$I$6:$O$41,7,0),"")</f>
        <v/>
      </c>
    </row>
    <row r="38" spans="1:7" ht="17.25" thickBot="1">
      <c r="A38" s="26">
        <v>36</v>
      </c>
      <c r="B38" s="53" t="str">
        <f>IFERROR(VLOOKUP(A38,data!$A$1:$B$72,2,0),"")</f>
        <v/>
      </c>
      <c r="C38" s="54" t="str">
        <f>IFERROR(VLOOKUP(A38,対戦表!$A$6:$G$41,7,0),"")</f>
        <v/>
      </c>
      <c r="D38" s="21"/>
      <c r="E38" s="26">
        <v>72</v>
      </c>
      <c r="F38" s="27" t="str">
        <f>IFERROR(VLOOKUP(E38,data!$A$1:$B$72,2,0),"")</f>
        <v/>
      </c>
      <c r="G38" s="28" t="str">
        <f>IFERROR(VLOOKUP(E38,対戦表!$I$6:$O$41,7,0),"")</f>
        <v/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zoomScale="30" zoomScaleNormal="30" workbookViewId="0">
      <selection activeCell="L74" sqref="L74"/>
    </sheetView>
  </sheetViews>
  <sheetFormatPr defaultRowHeight="16.5"/>
  <sheetData>
    <row r="1" spans="1:2">
      <c r="A1">
        <f>対戦表!A6</f>
        <v>4</v>
      </c>
      <c r="B1" t="str">
        <f>対戦表!B6</f>
        <v>伊熊 五郎</v>
      </c>
    </row>
    <row r="2" spans="1:2">
      <c r="A2">
        <f>対戦表!A7</f>
        <v>1</v>
      </c>
      <c r="B2" t="str">
        <f>対戦表!B7</f>
        <v>喜多 栄一</v>
      </c>
    </row>
    <row r="3" spans="1:2">
      <c r="A3">
        <f>対戦表!A8</f>
        <v>3</v>
      </c>
      <c r="B3" t="str">
        <f>対戦表!B8</f>
        <v>中村 和利</v>
      </c>
    </row>
    <row r="4" spans="1:2">
      <c r="A4">
        <f>対戦表!A9</f>
        <v>5</v>
      </c>
      <c r="B4" t="str">
        <f>対戦表!B9</f>
        <v>荻原 美津子</v>
      </c>
    </row>
    <row r="5" spans="1:2">
      <c r="A5">
        <f>対戦表!A10</f>
        <v>6</v>
      </c>
      <c r="B5" t="str">
        <f>対戦表!B10</f>
        <v>片山 雄二郎</v>
      </c>
    </row>
    <row r="6" spans="1:2">
      <c r="A6">
        <f>対戦表!A11</f>
        <v>2</v>
      </c>
      <c r="B6" t="str">
        <f>対戦表!B11</f>
        <v>徳田 秀夫</v>
      </c>
    </row>
    <row r="7" spans="1:2">
      <c r="A7">
        <f>対戦表!A12</f>
        <v>6</v>
      </c>
      <c r="B7" t="str">
        <f>対戦表!B12</f>
        <v>浦泉　ゆう</v>
      </c>
    </row>
    <row r="8" spans="1:2">
      <c r="A8">
        <f>対戦表!A13</f>
        <v>8</v>
      </c>
      <c r="B8" t="str">
        <f>対戦表!B13</f>
        <v>富田 恵子</v>
      </c>
    </row>
    <row r="9" spans="1:2">
      <c r="A9" t="str">
        <f>対戦表!A14</f>
        <v/>
      </c>
      <c r="B9">
        <f>対戦表!B14</f>
        <v>0</v>
      </c>
    </row>
    <row r="10" spans="1:2">
      <c r="A10" t="str">
        <f>対戦表!A15</f>
        <v/>
      </c>
      <c r="B10">
        <f>対戦表!B15</f>
        <v>0</v>
      </c>
    </row>
    <row r="11" spans="1:2">
      <c r="A11" t="str">
        <f>対戦表!A16</f>
        <v/>
      </c>
      <c r="B11">
        <f>対戦表!B16</f>
        <v>0</v>
      </c>
    </row>
    <row r="12" spans="1:2">
      <c r="A12" t="str">
        <f>対戦表!A17</f>
        <v/>
      </c>
      <c r="B12">
        <f>対戦表!B17</f>
        <v>0</v>
      </c>
    </row>
    <row r="13" spans="1:2">
      <c r="A13" t="str">
        <f>対戦表!A18</f>
        <v/>
      </c>
      <c r="B13">
        <f>対戦表!B18</f>
        <v>0</v>
      </c>
    </row>
    <row r="14" spans="1:2">
      <c r="A14" t="str">
        <f>対戦表!A19</f>
        <v/>
      </c>
      <c r="B14">
        <f>対戦表!B19</f>
        <v>0</v>
      </c>
    </row>
    <row r="15" spans="1:2">
      <c r="A15" t="str">
        <f>対戦表!A20</f>
        <v/>
      </c>
      <c r="B15">
        <f>対戦表!B20</f>
        <v>0</v>
      </c>
    </row>
    <row r="16" spans="1:2">
      <c r="A16" t="str">
        <f>対戦表!A21</f>
        <v/>
      </c>
      <c r="B16">
        <f>対戦表!B21</f>
        <v>0</v>
      </c>
    </row>
    <row r="17" spans="1:2">
      <c r="A17" t="str">
        <f>対戦表!A22</f>
        <v/>
      </c>
      <c r="B17">
        <f>対戦表!B22</f>
        <v>0</v>
      </c>
    </row>
    <row r="18" spans="1:2">
      <c r="A18" t="str">
        <f>対戦表!A23</f>
        <v/>
      </c>
      <c r="B18">
        <f>対戦表!B23</f>
        <v>0</v>
      </c>
    </row>
    <row r="19" spans="1:2">
      <c r="A19" t="str">
        <f>対戦表!A24</f>
        <v/>
      </c>
      <c r="B19">
        <f>対戦表!B24</f>
        <v>0</v>
      </c>
    </row>
    <row r="20" spans="1:2">
      <c r="A20" t="str">
        <f>対戦表!A25</f>
        <v/>
      </c>
      <c r="B20">
        <f>対戦表!B25</f>
        <v>0</v>
      </c>
    </row>
    <row r="21" spans="1:2">
      <c r="A21" t="str">
        <f>対戦表!A26</f>
        <v/>
      </c>
      <c r="B21">
        <f>対戦表!B26</f>
        <v>0</v>
      </c>
    </row>
    <row r="22" spans="1:2">
      <c r="A22" t="str">
        <f>対戦表!A27</f>
        <v/>
      </c>
      <c r="B22">
        <f>対戦表!B27</f>
        <v>0</v>
      </c>
    </row>
    <row r="23" spans="1:2">
      <c r="A23" t="str">
        <f>対戦表!A28</f>
        <v/>
      </c>
      <c r="B23">
        <f>対戦表!B28</f>
        <v>0</v>
      </c>
    </row>
    <row r="24" spans="1:2">
      <c r="A24" t="str">
        <f>対戦表!A29</f>
        <v/>
      </c>
      <c r="B24">
        <f>対戦表!B29</f>
        <v>0</v>
      </c>
    </row>
    <row r="25" spans="1:2">
      <c r="A25" t="str">
        <f>対戦表!A30</f>
        <v/>
      </c>
      <c r="B25">
        <f>対戦表!B30</f>
        <v>0</v>
      </c>
    </row>
    <row r="26" spans="1:2">
      <c r="A26" t="str">
        <f>対戦表!A31</f>
        <v/>
      </c>
      <c r="B26">
        <f>対戦表!B31</f>
        <v>0</v>
      </c>
    </row>
    <row r="27" spans="1:2">
      <c r="A27" t="str">
        <f>対戦表!A32</f>
        <v/>
      </c>
      <c r="B27">
        <f>対戦表!B32</f>
        <v>0</v>
      </c>
    </row>
    <row r="28" spans="1:2">
      <c r="A28" t="str">
        <f>対戦表!A33</f>
        <v/>
      </c>
      <c r="B28">
        <f>対戦表!B33</f>
        <v>0</v>
      </c>
    </row>
    <row r="29" spans="1:2">
      <c r="A29" t="str">
        <f>対戦表!A34</f>
        <v/>
      </c>
      <c r="B29">
        <f>対戦表!B34</f>
        <v>0</v>
      </c>
    </row>
    <row r="30" spans="1:2">
      <c r="A30" t="str">
        <f>対戦表!A35</f>
        <v/>
      </c>
      <c r="B30">
        <f>対戦表!B35</f>
        <v>0</v>
      </c>
    </row>
    <row r="31" spans="1:2">
      <c r="A31" t="str">
        <f>対戦表!A36</f>
        <v/>
      </c>
      <c r="B31">
        <f>対戦表!B36</f>
        <v>0</v>
      </c>
    </row>
    <row r="32" spans="1:2">
      <c r="A32" t="str">
        <f>対戦表!A37</f>
        <v/>
      </c>
      <c r="B32">
        <f>対戦表!B37</f>
        <v>0</v>
      </c>
    </row>
    <row r="33" spans="1:2">
      <c r="A33" t="str">
        <f>対戦表!A38</f>
        <v/>
      </c>
      <c r="B33">
        <f>対戦表!B38</f>
        <v>0</v>
      </c>
    </row>
    <row r="34" spans="1:2">
      <c r="A34" t="str">
        <f>対戦表!A39</f>
        <v/>
      </c>
      <c r="B34">
        <f>対戦表!B39</f>
        <v>0</v>
      </c>
    </row>
    <row r="35" spans="1:2">
      <c r="A35" t="str">
        <f>対戦表!A40</f>
        <v/>
      </c>
      <c r="B35">
        <f>対戦表!B40</f>
        <v>0</v>
      </c>
    </row>
    <row r="36" spans="1:2">
      <c r="A36" t="str">
        <f>対戦表!A41</f>
        <v/>
      </c>
      <c r="B36">
        <f>対戦表!B41</f>
        <v>0</v>
      </c>
    </row>
    <row r="37" spans="1:2">
      <c r="A37" t="str">
        <f>対戦表!I6</f>
        <v/>
      </c>
      <c r="B37">
        <f>対戦表!J6</f>
        <v>0</v>
      </c>
    </row>
    <row r="38" spans="1:2">
      <c r="A38" t="str">
        <f>対戦表!I7</f>
        <v/>
      </c>
      <c r="B38">
        <f>対戦表!J7</f>
        <v>0</v>
      </c>
    </row>
    <row r="39" spans="1:2">
      <c r="A39" t="str">
        <f>対戦表!I8</f>
        <v/>
      </c>
      <c r="B39">
        <f>対戦表!J8</f>
        <v>0</v>
      </c>
    </row>
    <row r="40" spans="1:2">
      <c r="A40" t="str">
        <f>対戦表!I9</f>
        <v/>
      </c>
      <c r="B40">
        <f>対戦表!J9</f>
        <v>0</v>
      </c>
    </row>
    <row r="41" spans="1:2">
      <c r="A41" t="str">
        <f>対戦表!I10</f>
        <v/>
      </c>
      <c r="B41">
        <f>対戦表!J10</f>
        <v>0</v>
      </c>
    </row>
    <row r="42" spans="1:2">
      <c r="A42" t="str">
        <f>対戦表!I11</f>
        <v/>
      </c>
      <c r="B42">
        <f>対戦表!J11</f>
        <v>0</v>
      </c>
    </row>
    <row r="43" spans="1:2">
      <c r="A43" t="str">
        <f>対戦表!I12</f>
        <v/>
      </c>
      <c r="B43">
        <f>対戦表!J12</f>
        <v>0</v>
      </c>
    </row>
    <row r="44" spans="1:2">
      <c r="A44" t="str">
        <f>対戦表!I13</f>
        <v/>
      </c>
      <c r="B44">
        <f>対戦表!J13</f>
        <v>0</v>
      </c>
    </row>
    <row r="45" spans="1:2">
      <c r="A45" t="str">
        <f>対戦表!I14</f>
        <v/>
      </c>
      <c r="B45">
        <f>対戦表!J14</f>
        <v>0</v>
      </c>
    </row>
    <row r="46" spans="1:2">
      <c r="A46" t="str">
        <f>対戦表!I15</f>
        <v/>
      </c>
      <c r="B46">
        <f>対戦表!J15</f>
        <v>0</v>
      </c>
    </row>
    <row r="47" spans="1:2">
      <c r="A47" t="str">
        <f>対戦表!I16</f>
        <v/>
      </c>
      <c r="B47">
        <f>対戦表!J16</f>
        <v>0</v>
      </c>
    </row>
    <row r="48" spans="1:2">
      <c r="A48" t="str">
        <f>対戦表!I17</f>
        <v/>
      </c>
      <c r="B48">
        <f>対戦表!J17</f>
        <v>0</v>
      </c>
    </row>
    <row r="49" spans="1:2">
      <c r="A49" t="str">
        <f>対戦表!I18</f>
        <v/>
      </c>
      <c r="B49">
        <f>対戦表!J18</f>
        <v>0</v>
      </c>
    </row>
    <row r="50" spans="1:2">
      <c r="A50" t="str">
        <f>対戦表!I19</f>
        <v/>
      </c>
      <c r="B50">
        <f>対戦表!J19</f>
        <v>0</v>
      </c>
    </row>
    <row r="51" spans="1:2">
      <c r="A51" t="str">
        <f>対戦表!I20</f>
        <v/>
      </c>
      <c r="B51">
        <f>対戦表!J20</f>
        <v>0</v>
      </c>
    </row>
    <row r="52" spans="1:2">
      <c r="A52" t="str">
        <f>対戦表!I21</f>
        <v/>
      </c>
      <c r="B52">
        <f>対戦表!J21</f>
        <v>0</v>
      </c>
    </row>
    <row r="53" spans="1:2">
      <c r="A53" t="str">
        <f>対戦表!I22</f>
        <v/>
      </c>
      <c r="B53">
        <f>対戦表!J22</f>
        <v>0</v>
      </c>
    </row>
    <row r="54" spans="1:2">
      <c r="A54" t="str">
        <f>対戦表!I23</f>
        <v/>
      </c>
      <c r="B54">
        <f>対戦表!J23</f>
        <v>0</v>
      </c>
    </row>
    <row r="55" spans="1:2">
      <c r="A55" t="str">
        <f>対戦表!I24</f>
        <v/>
      </c>
      <c r="B55">
        <f>対戦表!J24</f>
        <v>0</v>
      </c>
    </row>
    <row r="56" spans="1:2">
      <c r="A56" t="str">
        <f>対戦表!I25</f>
        <v/>
      </c>
      <c r="B56">
        <f>対戦表!J25</f>
        <v>0</v>
      </c>
    </row>
    <row r="57" spans="1:2">
      <c r="A57" t="str">
        <f>対戦表!I26</f>
        <v/>
      </c>
      <c r="B57">
        <f>対戦表!J26</f>
        <v>0</v>
      </c>
    </row>
    <row r="58" spans="1:2">
      <c r="A58" t="str">
        <f>対戦表!I27</f>
        <v/>
      </c>
      <c r="B58">
        <f>対戦表!J27</f>
        <v>0</v>
      </c>
    </row>
    <row r="59" spans="1:2">
      <c r="A59" t="str">
        <f>対戦表!I28</f>
        <v/>
      </c>
      <c r="B59">
        <f>対戦表!J28</f>
        <v>0</v>
      </c>
    </row>
    <row r="60" spans="1:2">
      <c r="A60" t="str">
        <f>対戦表!I29</f>
        <v/>
      </c>
      <c r="B60">
        <f>対戦表!J29</f>
        <v>0</v>
      </c>
    </row>
    <row r="61" spans="1:2">
      <c r="A61" t="str">
        <f>対戦表!I30</f>
        <v/>
      </c>
      <c r="B61">
        <f>対戦表!J30</f>
        <v>0</v>
      </c>
    </row>
    <row r="62" spans="1:2">
      <c r="A62" t="str">
        <f>対戦表!I31</f>
        <v/>
      </c>
      <c r="B62">
        <f>対戦表!J31</f>
        <v>0</v>
      </c>
    </row>
    <row r="63" spans="1:2">
      <c r="A63" t="str">
        <f>対戦表!I32</f>
        <v/>
      </c>
      <c r="B63">
        <f>対戦表!J32</f>
        <v>0</v>
      </c>
    </row>
    <row r="64" spans="1:2">
      <c r="A64" t="str">
        <f>対戦表!I33</f>
        <v/>
      </c>
      <c r="B64">
        <f>対戦表!J33</f>
        <v>0</v>
      </c>
    </row>
    <row r="65" spans="1:2">
      <c r="A65" t="str">
        <f>対戦表!I34</f>
        <v/>
      </c>
      <c r="B65">
        <f>対戦表!J34</f>
        <v>0</v>
      </c>
    </row>
    <row r="66" spans="1:2">
      <c r="A66" t="str">
        <f>対戦表!I35</f>
        <v/>
      </c>
      <c r="B66">
        <f>対戦表!J35</f>
        <v>0</v>
      </c>
    </row>
    <row r="67" spans="1:2">
      <c r="A67" t="str">
        <f>対戦表!I36</f>
        <v/>
      </c>
      <c r="B67">
        <f>対戦表!J36</f>
        <v>0</v>
      </c>
    </row>
    <row r="68" spans="1:2">
      <c r="A68" t="str">
        <f>対戦表!I37</f>
        <v/>
      </c>
      <c r="B68">
        <f>対戦表!J37</f>
        <v>0</v>
      </c>
    </row>
    <row r="69" spans="1:2">
      <c r="A69" t="str">
        <f>対戦表!I38</f>
        <v/>
      </c>
      <c r="B69">
        <f>対戦表!J38</f>
        <v>0</v>
      </c>
    </row>
    <row r="70" spans="1:2">
      <c r="A70" t="str">
        <f>対戦表!I39</f>
        <v/>
      </c>
      <c r="B70">
        <f>対戦表!J39</f>
        <v>0</v>
      </c>
    </row>
    <row r="71" spans="1:2">
      <c r="A71" t="str">
        <f>対戦表!I40</f>
        <v/>
      </c>
      <c r="B71">
        <f>対戦表!J40</f>
        <v>0</v>
      </c>
    </row>
    <row r="72" spans="1:2">
      <c r="A72" t="str">
        <f>対戦表!I41</f>
        <v/>
      </c>
      <c r="B72">
        <f>対戦表!J41</f>
        <v>0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true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468321</Value>
      <Value>502694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EUROPE\v-nohosh</DisplayName>
        <AccountId>892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TP102779394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141825</LocLastLocAttemptVersionLookup>
    <LocLastLocAttemptVersionTypeLookup xmlns="1119c2e5-8fb9-4d5f-baf1-202c530f2c34" xsi:nil="true"/>
    <AssetStart xmlns="1119c2e5-8fb9-4d5f-baf1-202c530f2c34">2011-11-14T11:56:00+00:00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054C448C-DC4B-47C6-9B75-B44ECC059301}"/>
</file>

<file path=customXml/itemProps2.xml><?xml version="1.0" encoding="utf-8"?>
<ds:datastoreItem xmlns:ds="http://schemas.openxmlformats.org/officeDocument/2006/customXml" ds:itemID="{09239262-647E-4F10-81F4-EF541DEBB70E}"/>
</file>

<file path=customXml/itemProps3.xml><?xml version="1.0" encoding="utf-8"?>
<ds:datastoreItem xmlns:ds="http://schemas.openxmlformats.org/officeDocument/2006/customXml" ds:itemID="{411CC7B3-3D98-456A-A54F-A1777F66A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使い方</vt:lpstr>
      <vt:lpstr>対戦表</vt:lpstr>
      <vt:lpstr>ランキング表</vt:lpstr>
      <vt:lpstr>data</vt:lpstr>
      <vt:lpstr>data!Print_Area</vt:lpstr>
      <vt:lpstr>ランキング表!Print_Area</vt:lpstr>
      <vt:lpstr>使い方!Print_Area</vt:lpstr>
      <vt:lpstr>対戦表!Print_Area</vt:lpstr>
      <vt:lpstr>使い方!対戦表1</vt:lpstr>
      <vt:lpstr>対戦表1</vt:lpstr>
      <vt:lpstr>使い方!対戦表2</vt:lpstr>
      <vt:lpstr>対戦表2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ゴルフ対戦表</dc:title>
  <dc:creator/>
  <cp:lastModifiedBy/>
  <dcterms:created xsi:type="dcterms:W3CDTF">2011-10-18T06:52:06Z</dcterms:created>
  <dcterms:modified xsi:type="dcterms:W3CDTF">2012-05-30T14:01:43Z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13022000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