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_Template\2018_016_WordTech_Accessible_Templates_WAC_B5\04_PreDTP_Done\ja-JP\"/>
    </mc:Choice>
  </mc:AlternateContent>
  <bookViews>
    <workbookView xWindow="0" yWindow="0" windowWidth="28800" windowHeight="12000"/>
  </bookViews>
  <sheets>
    <sheet name="損益" sheetId="1" r:id="rId1"/>
    <sheet name="収益" sheetId="3" r:id="rId2"/>
    <sheet name="事業費" sheetId="2" r:id="rId3"/>
  </sheets>
  <definedNames>
    <definedName name="_xlnm.Print_Titles" localSheetId="2">事業費!$3:$3</definedName>
    <definedName name="_xlnm.Print_Titles" localSheetId="1">収益!$3:$3</definedName>
    <definedName name="_xlnm.Print_Titles" localSheetId="0">損益!$4:$4</definedName>
    <definedName name="純利益">損益!$O$9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E17" i="2"/>
  <c r="F17" i="2"/>
  <c r="G17" i="2"/>
  <c r="H17" i="2"/>
  <c r="I17" i="2"/>
  <c r="J17" i="2"/>
  <c r="K17" i="2"/>
  <c r="L17" i="2"/>
  <c r="M17" i="2"/>
  <c r="N17" i="2"/>
  <c r="C17" i="2"/>
  <c r="D10" i="3" l="1"/>
  <c r="E10" i="3"/>
  <c r="F10" i="3"/>
  <c r="G10" i="3"/>
  <c r="G12" i="3" s="1"/>
  <c r="H10" i="3"/>
  <c r="H12" i="3" s="1"/>
  <c r="I10" i="3"/>
  <c r="I12" i="3" s="1"/>
  <c r="J10" i="3"/>
  <c r="K10" i="3"/>
  <c r="K12" i="3" s="1"/>
  <c r="L10" i="3"/>
  <c r="M10" i="3"/>
  <c r="M12" i="3" s="1"/>
  <c r="N10" i="3"/>
  <c r="C10" i="3"/>
  <c r="C12" i="3" s="1"/>
  <c r="D12" i="3"/>
  <c r="E12" i="3"/>
  <c r="F12" i="3"/>
  <c r="J12" i="3"/>
  <c r="L12" i="3"/>
  <c r="N12" i="3"/>
  <c r="B1" i="2"/>
  <c r="B1" i="3" s="1"/>
  <c r="C2" i="2"/>
  <c r="C2" i="3"/>
  <c r="K5" i="1" l="1"/>
  <c r="G5" i="1"/>
  <c r="C5" i="1"/>
  <c r="O11" i="3"/>
  <c r="O9" i="3"/>
  <c r="O8" i="3"/>
  <c r="O7" i="3"/>
  <c r="O6" i="3"/>
  <c r="O5" i="3"/>
  <c r="O4" i="3"/>
  <c r="O16" i="2"/>
  <c r="O15" i="2"/>
  <c r="O14" i="2"/>
  <c r="O13" i="2"/>
  <c r="O12" i="2"/>
  <c r="O11" i="2"/>
  <c r="O10" i="2"/>
  <c r="O9" i="2"/>
  <c r="O8" i="2"/>
  <c r="O7" i="2"/>
  <c r="O6" i="2"/>
  <c r="O5" i="2"/>
  <c r="O4" i="2"/>
  <c r="O10" i="3" l="1"/>
  <c r="O12" i="3" s="1"/>
  <c r="E5" i="1"/>
  <c r="E7" i="1" s="1"/>
  <c r="I5" i="1"/>
  <c r="I7" i="1" s="1"/>
  <c r="F5" i="1"/>
  <c r="F7" i="1" s="1"/>
  <c r="J5" i="1"/>
  <c r="J7" i="1" s="1"/>
  <c r="N5" i="1"/>
  <c r="N7" i="1" s="1"/>
  <c r="D5" i="1"/>
  <c r="D7" i="1" s="1"/>
  <c r="D9" i="1" s="1"/>
  <c r="H5" i="1"/>
  <c r="H7" i="1" s="1"/>
  <c r="L5" i="1"/>
  <c r="L7" i="1" s="1"/>
  <c r="L9" i="1" s="1"/>
  <c r="M5" i="1"/>
  <c r="M7" i="1" s="1"/>
  <c r="M9" i="1" s="1"/>
  <c r="O17" i="2"/>
  <c r="C7" i="1"/>
  <c r="G7" i="1"/>
  <c r="K7" i="1"/>
  <c r="O8" i="1"/>
  <c r="O6" i="1"/>
  <c r="O5" i="1" l="1"/>
  <c r="N9" i="1"/>
  <c r="H9" i="1"/>
  <c r="F9" i="1"/>
  <c r="J9" i="1"/>
  <c r="I9" i="1"/>
  <c r="G9" i="1"/>
  <c r="E9" i="1"/>
  <c r="C9" i="1"/>
  <c r="K9" i="1"/>
  <c r="O7" i="1" l="1"/>
  <c r="O9" i="1" s="1"/>
  <c r="L2" i="1" s="1"/>
</calcChain>
</file>

<file path=xl/sharedStrings.xml><?xml version="1.0" encoding="utf-8"?>
<sst xmlns="http://schemas.openxmlformats.org/spreadsheetml/2006/main" count="76" uniqueCount="49">
  <si>
    <t>年</t>
  </si>
  <si>
    <t>粗利益と経費の合計事業費を示す折れ線グラフがこのセルにあります。下の表にデータを入力します。</t>
  </si>
  <si>
    <t>事業からの利益</t>
  </si>
  <si>
    <t>利子収入 (経費)</t>
  </si>
  <si>
    <t>税引前利益</t>
  </si>
  <si>
    <t>法人税費用</t>
  </si>
  <si>
    <t>純利益</t>
  </si>
  <si>
    <t>損益計算書</t>
  </si>
  <si>
    <t>会社名</t>
  </si>
  <si>
    <t>1 月</t>
  </si>
  <si>
    <t>2 月</t>
  </si>
  <si>
    <t>3 月</t>
  </si>
  <si>
    <t>4 月</t>
  </si>
  <si>
    <t>5 月</t>
  </si>
  <si>
    <t>6 月</t>
  </si>
  <si>
    <t>7 月</t>
  </si>
  <si>
    <t>8 月</t>
  </si>
  <si>
    <t>9 月</t>
  </si>
  <si>
    <t>10 月</t>
  </si>
  <si>
    <t>11 月</t>
  </si>
  <si>
    <t>12 月</t>
  </si>
  <si>
    <t>年度累計</t>
  </si>
  <si>
    <t>収益</t>
  </si>
  <si>
    <t>売上</t>
  </si>
  <si>
    <t>販売返品数 (削減)</t>
  </si>
  <si>
    <t>販売割引 (削減)</t>
  </si>
  <si>
    <t>その他の収益 1</t>
  </si>
  <si>
    <t>その他の収益 2</t>
  </si>
  <si>
    <t>その他の収益 3</t>
  </si>
  <si>
    <t>売上原価</t>
  </si>
  <si>
    <t>粗利益</t>
  </si>
  <si>
    <t>損益計算書 - 収益</t>
  </si>
  <si>
    <t>事業費</t>
  </si>
  <si>
    <t>給与と報酬</t>
  </si>
  <si>
    <t>減価償却費</t>
  </si>
  <si>
    <t>貸借料</t>
  </si>
  <si>
    <t>事務用品</t>
  </si>
  <si>
    <t>公共企業</t>
  </si>
  <si>
    <t>電話番号</t>
  </si>
  <si>
    <t>保険料</t>
  </si>
  <si>
    <t>旅行</t>
  </si>
  <si>
    <t>保守</t>
  </si>
  <si>
    <t>広告</t>
  </si>
  <si>
    <t>その他 1</t>
  </si>
  <si>
    <t>その他 2</t>
  </si>
  <si>
    <t>その他 3</t>
  </si>
  <si>
    <t>損益計算書 - 事業費</t>
  </si>
  <si>
    <t>純売上</t>
  </si>
  <si>
    <t>合計事業費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</si>
</sst>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41" formatCode="_ * #,##0_ ;_ * \-#,##0_ ;_ * &quot;-&quot;_ ;_ @_ "/>
    <numFmt numFmtId="44" formatCode="_ &quot;¥&quot;* #,##0.00_ ;_ &quot;¥&quot;* \-#,##0.00_ ;_ &quot;¥&quot;* &quot;-&quot;??_ ;_ @_ "/>
    <numFmt numFmtId="176" formatCode="&quot;¥&quot;#,##0_);\(&quot;¥&quot;#,##0\)"/>
  </numFmts>
  <fonts count="25" x14ac:knownFonts="1">
    <font>
      <sz val="11"/>
      <color theme="2"/>
      <name val="Meiryo UI"/>
      <family val="3"/>
      <charset val="128"/>
    </font>
    <font>
      <sz val="6"/>
      <name val="ＭＳ Ｐゴシック"/>
      <family val="3"/>
      <charset val="128"/>
      <scheme val="minor"/>
    </font>
    <font>
      <sz val="11"/>
      <color theme="0"/>
      <name val="Meiryo UI"/>
      <family val="3"/>
      <charset val="128"/>
    </font>
    <font>
      <sz val="48"/>
      <color theme="0"/>
      <name val="Meiryo UI"/>
      <family val="3"/>
      <charset val="128"/>
    </font>
    <font>
      <sz val="12"/>
      <color theme="0"/>
      <name val="Meiryo UI"/>
      <family val="3"/>
      <charset val="128"/>
    </font>
    <font>
      <sz val="11"/>
      <color theme="3"/>
      <name val="Meiryo UI"/>
      <family val="3"/>
      <charset val="128"/>
    </font>
    <font>
      <sz val="11"/>
      <color theme="2"/>
      <name val="Meiryo UI"/>
      <family val="3"/>
      <charset val="128"/>
    </font>
    <font>
      <sz val="20"/>
      <color theme="0"/>
      <name val="Meiryo UI"/>
      <family val="3"/>
      <charset val="128"/>
    </font>
    <font>
      <sz val="48"/>
      <color theme="3"/>
      <name val="Meiryo UI"/>
      <family val="3"/>
      <charset val="128"/>
    </font>
    <font>
      <sz val="11"/>
      <color theme="1" tint="0.34998626667073579"/>
      <name val="Meiryo UI"/>
      <family val="3"/>
      <charset val="128"/>
    </font>
    <font>
      <b/>
      <sz val="11"/>
      <color theme="0"/>
      <name val="Meiryo UI"/>
      <family val="3"/>
      <charset val="128"/>
    </font>
    <font>
      <b/>
      <sz val="11"/>
      <color theme="3"/>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theme="2" tint="-0.749961851863155"/>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i/>
      <sz val="11"/>
      <color rgb="FF7F7F7F"/>
      <name val="Meiryo UI"/>
      <family val="3"/>
      <charset val="128"/>
    </font>
    <font>
      <sz val="11"/>
      <color rgb="FF3F3F76"/>
      <name val="Meiryo UI"/>
      <family val="3"/>
      <charset val="128"/>
    </font>
    <font>
      <b/>
      <sz val="11"/>
      <color theme="1"/>
      <name val="Meiryo UI"/>
      <family val="3"/>
      <charset val="128"/>
    </font>
    <font>
      <sz val="11"/>
      <name val="Meiryo UI"/>
      <family val="3"/>
      <charset val="128"/>
    </font>
    <font>
      <sz val="11"/>
      <color theme="1"/>
      <name val="Meiryo UI"/>
      <family val="3"/>
      <charset val="128"/>
    </font>
  </fonts>
  <fills count="13">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s>
  <borders count="8">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3">
    <xf numFmtId="0" fontId="0" fillId="2" borderId="0">
      <alignment vertical="center" wrapText="1"/>
    </xf>
    <xf numFmtId="44" fontId="24" fillId="0" borderId="0" applyFill="0" applyBorder="0" applyAlignment="0" applyProtection="0"/>
    <xf numFmtId="0" fontId="3" fillId="2" borderId="0" applyNumberFormat="0" applyBorder="0" applyAlignment="0" applyProtection="0"/>
    <xf numFmtId="0" fontId="7" fillId="2" borderId="0" applyNumberFormat="0" applyAlignment="0" applyProtection="0"/>
    <xf numFmtId="0" fontId="6" fillId="2" borderId="0" applyNumberFormat="0" applyAlignment="0" applyProtection="0"/>
    <xf numFmtId="0" fontId="10" fillId="2" borderId="0" applyNumberFormat="0" applyBorder="0" applyAlignment="0" applyProtection="0"/>
    <xf numFmtId="0" fontId="4" fillId="2" borderId="0" applyNumberFormat="0" applyBorder="0" applyAlignment="0" applyProtection="0"/>
    <xf numFmtId="41" fontId="23" fillId="0" borderId="0" applyFill="0" applyBorder="0" applyAlignment="0" applyProtection="0"/>
    <xf numFmtId="176" fontId="23" fillId="0" borderId="0" applyFill="0" applyBorder="0" applyAlignment="0" applyProtection="0"/>
    <xf numFmtId="9" fontId="6" fillId="0" borderId="0" applyFill="0" applyBorder="0" applyAlignment="0" applyProtection="0"/>
    <xf numFmtId="0" fontId="15" fillId="5" borderId="2" applyNumberFormat="0" applyAlignment="0" applyProtection="0"/>
    <xf numFmtId="40" fontId="6" fillId="0" borderId="0" applyFill="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2" fillId="9" borderId="0" applyNumberFormat="0" applyBorder="0" applyAlignment="0" applyProtection="0">
      <alignment vertical="center"/>
    </xf>
    <xf numFmtId="0" fontId="21" fillId="10" borderId="3" applyNumberFormat="0" applyAlignment="0" applyProtection="0">
      <alignment vertical="center"/>
    </xf>
    <xf numFmtId="0" fontId="19" fillId="11" borderId="4" applyNumberFormat="0" applyAlignment="0" applyProtection="0">
      <alignment vertical="center"/>
    </xf>
    <xf numFmtId="0" fontId="17" fillId="11" borderId="3" applyNumberFormat="0" applyAlignment="0" applyProtection="0">
      <alignment vertical="center"/>
    </xf>
    <xf numFmtId="0" fontId="16" fillId="0" borderId="5" applyNumberFormat="0" applyFill="0" applyAlignment="0" applyProtection="0">
      <alignment vertical="center"/>
    </xf>
    <xf numFmtId="0" fontId="10" fillId="12" borderId="6" applyNumberFormat="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cellStyleXfs>
  <cellXfs count="42">
    <xf numFmtId="0" fontId="0" fillId="2" borderId="0" xfId="0">
      <alignment vertical="center" wrapText="1"/>
    </xf>
    <xf numFmtId="0" fontId="2" fillId="2" borderId="0" xfId="0" applyFont="1" applyFill="1">
      <alignment vertical="center" wrapText="1"/>
    </xf>
    <xf numFmtId="0" fontId="6" fillId="2" borderId="0" xfId="0" applyFont="1">
      <alignment vertical="center" wrapText="1"/>
    </xf>
    <xf numFmtId="0" fontId="2" fillId="2" borderId="0" xfId="0" applyFont="1" applyFill="1" applyAlignment="1">
      <alignment wrapText="1"/>
    </xf>
    <xf numFmtId="0" fontId="9" fillId="2" borderId="0" xfId="0" applyFont="1" applyFill="1" applyAlignment="1">
      <alignment horizontal="center" wrapText="1"/>
    </xf>
    <xf numFmtId="0" fontId="10" fillId="6" borderId="1" xfId="0" applyFont="1" applyFill="1" applyBorder="1" applyAlignment="1"/>
    <xf numFmtId="0" fontId="10" fillId="2" borderId="1" xfId="0" applyNumberFormat="1" applyFont="1" applyFill="1" applyBorder="1" applyAlignment="1">
      <alignment horizontal="right"/>
    </xf>
    <xf numFmtId="0" fontId="6" fillId="2" borderId="0" xfId="0" applyFont="1" applyAlignment="1">
      <alignment wrapText="1"/>
    </xf>
    <xf numFmtId="0" fontId="10" fillId="2" borderId="0" xfId="0" applyFont="1" applyFill="1" applyBorder="1" applyAlignment="1">
      <alignment horizontal="left" vertical="center" indent="1"/>
    </xf>
    <xf numFmtId="176" fontId="10" fillId="2" borderId="0" xfId="8" applyFont="1" applyFill="1" applyAlignment="1">
      <alignment vertical="center" wrapText="1"/>
    </xf>
    <xf numFmtId="0" fontId="2" fillId="2" borderId="0" xfId="0" applyFont="1" applyFill="1" applyBorder="1" applyAlignment="1">
      <alignment horizontal="left" vertical="center" indent="1"/>
    </xf>
    <xf numFmtId="176" fontId="2" fillId="2" borderId="0" xfId="8" applyFont="1" applyFill="1" applyBorder="1" applyAlignment="1">
      <alignment vertical="center"/>
    </xf>
    <xf numFmtId="176" fontId="2" fillId="2" borderId="0" xfId="8" applyFont="1" applyFill="1" applyBorder="1" applyAlignment="1">
      <alignment horizontal="right" vertical="center" indent="1"/>
    </xf>
    <xf numFmtId="176" fontId="10" fillId="2" borderId="0" xfId="8" applyFont="1" applyFill="1" applyBorder="1" applyAlignment="1">
      <alignment vertical="center"/>
    </xf>
    <xf numFmtId="176" fontId="10" fillId="2" borderId="0" xfId="8" applyFont="1" applyFill="1" applyBorder="1" applyAlignment="1">
      <alignment horizontal="right" vertical="center" indent="1"/>
    </xf>
    <xf numFmtId="0" fontId="11" fillId="4" borderId="0" xfId="0" applyFont="1" applyFill="1" applyBorder="1" applyAlignment="1">
      <alignment horizontal="left" vertical="center" indent="1"/>
    </xf>
    <xf numFmtId="176" fontId="11" fillId="4" borderId="0" xfId="8" applyFont="1" applyFill="1" applyBorder="1" applyAlignment="1">
      <alignment vertical="center"/>
    </xf>
    <xf numFmtId="176" fontId="11" fillId="4" borderId="0" xfId="8" applyFont="1" applyFill="1" applyBorder="1" applyAlignment="1">
      <alignment horizontal="right" vertical="center" indent="1"/>
    </xf>
    <xf numFmtId="0" fontId="6" fillId="2" borderId="0" xfId="0" applyFont="1" applyFill="1" applyBorder="1" applyAlignment="1">
      <alignment wrapText="1"/>
    </xf>
    <xf numFmtId="0" fontId="6" fillId="2" borderId="0" xfId="0" applyFont="1" applyFill="1" applyBorder="1" applyAlignment="1">
      <alignment horizontal="right" wrapText="1"/>
    </xf>
    <xf numFmtId="0" fontId="6" fillId="2" borderId="0" xfId="0" applyFont="1" applyFill="1" applyBorder="1">
      <alignment vertical="center" wrapText="1"/>
    </xf>
    <xf numFmtId="176" fontId="6" fillId="2" borderId="0" xfId="8" applyNumberFormat="1" applyFont="1" applyFill="1" applyBorder="1" applyAlignment="1">
      <alignment vertical="center" wrapText="1"/>
    </xf>
    <xf numFmtId="176" fontId="6" fillId="6" borderId="0" xfId="0" applyNumberFormat="1" applyFont="1" applyFill="1" applyBorder="1" applyAlignment="1">
      <alignment vertical="center" wrapText="1"/>
    </xf>
    <xf numFmtId="176" fontId="6" fillId="2" borderId="0" xfId="0" applyNumberFormat="1" applyFont="1" applyFill="1" applyBorder="1" applyAlignment="1">
      <alignment vertical="center" wrapText="1"/>
    </xf>
    <xf numFmtId="0" fontId="2" fillId="6" borderId="0" xfId="0" applyFont="1" applyFill="1" applyBorder="1">
      <alignment vertical="center" wrapText="1"/>
    </xf>
    <xf numFmtId="176" fontId="6" fillId="6" borderId="0" xfId="8" applyNumberFormat="1" applyFont="1" applyFill="1" applyBorder="1" applyAlignment="1">
      <alignment vertical="center" wrapText="1"/>
    </xf>
    <xf numFmtId="0" fontId="11" fillId="3" borderId="0" xfId="0" applyFont="1" applyFill="1" applyBorder="1" applyAlignment="1">
      <alignment horizontal="left" vertical="center" indent="1"/>
    </xf>
    <xf numFmtId="176" fontId="11" fillId="3" borderId="0" xfId="1" applyNumberFormat="1" applyFont="1" applyFill="1" applyBorder="1" applyAlignment="1">
      <alignment vertical="center"/>
    </xf>
    <xf numFmtId="0" fontId="6" fillId="2" borderId="0" xfId="0" applyFont="1" applyAlignment="1">
      <alignment horizontal="right" wrapText="1"/>
    </xf>
    <xf numFmtId="0" fontId="6" fillId="2" borderId="0" xfId="0" applyFont="1" applyFill="1" applyBorder="1" applyAlignment="1">
      <alignment horizontal="left" vertical="center" indent="1"/>
    </xf>
    <xf numFmtId="176" fontId="6" fillId="2" borderId="0" xfId="8" applyFont="1" applyFill="1" applyBorder="1" applyAlignment="1">
      <alignment vertical="center"/>
    </xf>
    <xf numFmtId="176" fontId="6" fillId="2" borderId="0" xfId="8" applyFont="1" applyFill="1" applyBorder="1" applyAlignment="1">
      <alignment horizontal="right" vertical="center" indent="1"/>
    </xf>
    <xf numFmtId="0" fontId="2" fillId="2" borderId="0" xfId="0" applyNumberFormat="1" applyFont="1" applyFill="1">
      <alignment vertical="center" wrapText="1"/>
    </xf>
    <xf numFmtId="0" fontId="0" fillId="2" borderId="0" xfId="0" applyFont="1" applyFill="1" applyBorder="1" applyAlignment="1">
      <alignment horizontal="left" vertical="center" indent="1"/>
    </xf>
    <xf numFmtId="176" fontId="0" fillId="2" borderId="0" xfId="0" applyNumberFormat="1" applyFont="1" applyFill="1" applyBorder="1" applyAlignment="1">
      <alignment vertical="center"/>
    </xf>
    <xf numFmtId="176" fontId="5" fillId="2" borderId="0" xfId="0" applyNumberFormat="1" applyFont="1" applyFill="1" applyAlignment="1">
      <alignment vertical="center" wrapText="1"/>
    </xf>
    <xf numFmtId="0" fontId="9" fillId="2" borderId="0" xfId="0" applyFont="1" applyFill="1" applyAlignment="1">
      <alignment horizontal="center" vertical="center" wrapText="1"/>
    </xf>
    <xf numFmtId="0" fontId="7" fillId="2" borderId="0" xfId="3" applyFont="1" applyAlignment="1">
      <alignment vertical="top"/>
    </xf>
    <xf numFmtId="0" fontId="5" fillId="4" borderId="0" xfId="0" applyFont="1" applyFill="1" applyBorder="1" applyAlignment="1">
      <alignment horizontal="right" indent="1"/>
    </xf>
    <xf numFmtId="5" fontId="8" fillId="4" borderId="0" xfId="0" applyNumberFormat="1" applyFont="1" applyFill="1" applyBorder="1" applyAlignment="1">
      <alignment horizontal="right" vertical="center" indent="1"/>
    </xf>
    <xf numFmtId="0" fontId="3" fillId="2" borderId="0" xfId="2" applyFont="1" applyAlignment="1">
      <alignment horizontal="left" vertical="center"/>
    </xf>
    <xf numFmtId="0" fontId="4" fillId="2" borderId="0" xfId="6" applyFont="1" applyBorder="1" applyAlignment="1">
      <alignment horizontal="left"/>
    </xf>
  </cellXfs>
  <cellStyles count="23">
    <cellStyle name="タイトル" xfId="2" builtinId="15" customBuiltin="1"/>
    <cellStyle name="チェック セル" xfId="19" builtinId="23" customBuiltin="1"/>
    <cellStyle name="どちらでもない" xfId="14" builtinId="28" customBuiltin="1"/>
    <cellStyle name="パーセント" xfId="9" builtinId="5" customBuiltin="1"/>
    <cellStyle name="メモ" xfId="10" builtinId="10" customBuiltin="1"/>
    <cellStyle name="リンク セル" xfId="18" builtinId="24" customBuiltin="1"/>
    <cellStyle name="悪い" xfId="13" builtinId="27" customBuiltin="1"/>
    <cellStyle name="計算" xfId="17" builtinId="22" customBuiltin="1"/>
    <cellStyle name="警告文" xfId="20" builtinId="11" customBuiltin="1"/>
    <cellStyle name="桁区切り" xfId="7" builtinId="6" customBuiltin="1"/>
    <cellStyle name="桁区切り [0.00]" xfId="11" builtinId="3" customBuiltin="1"/>
    <cellStyle name="見出し 1" xfId="3" builtinId="16" customBuiltin="1"/>
    <cellStyle name="見出し 2" xfId="4" builtinId="17" customBuiltin="1"/>
    <cellStyle name="見出し 3" xfId="5" builtinId="18" customBuiltin="1"/>
    <cellStyle name="見出し 4" xfId="6" builtinId="19" customBuiltin="1"/>
    <cellStyle name="集計" xfId="22" builtinId="25" customBuiltin="1"/>
    <cellStyle name="出力" xfId="16" builtinId="21" customBuiltin="1"/>
    <cellStyle name="説明文" xfId="21" builtinId="53" customBuiltin="1"/>
    <cellStyle name="通貨" xfId="8" builtinId="7" customBuiltin="1"/>
    <cellStyle name="通貨 [0.00]" xfId="1" builtinId="4" customBuiltin="1"/>
    <cellStyle name="入力" xfId="15" builtinId="20" customBuiltin="1"/>
    <cellStyle name="標準" xfId="0" builtinId="0" customBuiltin="1"/>
    <cellStyle name="良い" xfId="12" builtinId="26" customBuiltin="1"/>
  </cellStyles>
  <dxfs count="76">
    <dxf>
      <font>
        <b val="0"/>
        <i val="0"/>
        <strike val="0"/>
        <outline val="0"/>
        <shadow val="0"/>
        <u val="none"/>
        <vertAlign val="baseline"/>
        <sz val="11"/>
        <color theme="2"/>
        <name val="Meiryo UI"/>
        <family val="3"/>
        <charset val="128"/>
        <scheme val="none"/>
      </font>
    </dxf>
    <dxf>
      <font>
        <b val="0"/>
        <i val="0"/>
        <strike val="0"/>
        <condense val="0"/>
        <extend val="0"/>
        <outline val="0"/>
        <shadow val="0"/>
        <u val="none"/>
        <vertAlign val="baseline"/>
        <sz val="11"/>
        <color theme="3"/>
        <name val="Meiryo UI"/>
        <family val="3"/>
        <charset val="128"/>
        <scheme val="none"/>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7" formatCode="&quot;$&quot;#,##0_);\(&quot;$&quot;#,##0\)"/>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vertical="bottom"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name val="Meiryo UI"/>
        <family val="3"/>
        <charset val="128"/>
        <scheme val="none"/>
      </font>
      <numFmt numFmtId="176" formatCode="&quot;¥&quot;#,##0_);\(&quot;¥&quot;#,##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Meiryo UI"/>
        <family val="3"/>
        <charset val="128"/>
        <scheme val="none"/>
      </font>
      <numFmt numFmtId="176"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Meiryo UI"/>
        <family val="3"/>
        <charset val="128"/>
        <scheme val="none"/>
      </font>
      <fill>
        <patternFill patternType="solid">
          <fgColor indexed="64"/>
          <bgColor theme="3"/>
        </patternFill>
      </fill>
      <border diagonalUp="0" diagonalDown="0" outline="0">
        <left/>
        <right/>
        <top/>
        <bottom/>
      </border>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name val="Meiryo UI"/>
        <family val="3"/>
        <charset val="128"/>
        <scheme val="none"/>
      </font>
      <numFmt numFmtId="177" formatCode="&quot;$&quot;#,##0_);\(&quot;$&quot;#,##0\)"/>
      <fill>
        <patternFill patternType="solid">
          <fgColor theme="3"/>
          <bgColor theme="3"/>
        </patternFill>
      </fill>
      <alignment horizontal="general" vertical="center" textRotation="0" wrapText="1"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損益" defaultPivotStyle="PivotStyleLight16">
    <tableStyle name="支出" pivot="0" count="7">
      <tableStyleElement type="wholeTable" dxfId="75"/>
      <tableStyleElement type="headerRow" dxfId="74"/>
      <tableStyleElement type="totalRow" dxfId="73"/>
      <tableStyleElement type="firstColumn" dxfId="72"/>
      <tableStyleElement type="lastColumn" dxfId="71"/>
      <tableStyleElement type="firstColumnStripe" dxfId="70"/>
      <tableStyleElement type="secondColumnStripe" dxfId="69"/>
    </tableStyle>
    <tableStyle name="損益" pivot="0" count="7">
      <tableStyleElement type="wholeTable" dxfId="68"/>
      <tableStyleElement type="headerRow" dxfId="67"/>
      <tableStyleElement type="totalRow" dxfId="66"/>
      <tableStyleElement type="firstColumn" dxfId="65"/>
      <tableStyleElement type="lastColumn" dxfId="64"/>
      <tableStyleElement type="firstColumnStripe" dxfId="63"/>
      <tableStyleElement type="secondColumnStripe" dxfId="6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収益!$B$12</c:f>
              <c:strCache>
                <c:ptCount val="1"/>
                <c:pt idx="0">
                  <c:v>粗利益</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収益!$C$12:$N$12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事業費!$B$17</c:f>
              <c:strCache>
                <c:ptCount val="1"/>
                <c:pt idx="0">
                  <c:v>合計事業費</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事業費!$C$17:$N$17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1100" b="0" i="0" u="none" strike="noStrike" kern="1200" baseline="0">
                <a:solidFill>
                  <a:schemeClr val="bg2"/>
                </a:solidFill>
                <a:latin typeface="Meiryo UI" panose="020B0604030504040204" pitchFamily="50" charset="-128"/>
                <a:ea typeface="Meiryo UI" panose="020B0604030504040204" pitchFamily="50" charset="-128"/>
                <a:cs typeface="+mn-cs"/>
              </a:defRPr>
            </a:pPr>
            <a:endParaRPr lang="ja-JP"/>
          </a:p>
        </c:txPr>
      </c:legendEntry>
      <c:legendEntry>
        <c:idx val="1"/>
        <c:txPr>
          <a:bodyPr rot="0" spcFirstLastPara="1" vertOverflow="ellipsis" vert="horz" wrap="square" anchor="ctr" anchorCtr="1"/>
          <a:lstStyle/>
          <a:p>
            <a:pPr>
              <a:defRPr sz="1100" b="0" i="0" u="none" strike="noStrike" kern="1200" baseline="0">
                <a:solidFill>
                  <a:schemeClr val="bg2"/>
                </a:solidFill>
                <a:latin typeface="Meiryo UI" panose="020B0604030504040204" pitchFamily="50" charset="-128"/>
                <a:ea typeface="Meiryo UI" panose="020B0604030504040204" pitchFamily="50" charset="-128"/>
                <a:cs typeface="+mn-cs"/>
              </a:defRPr>
            </a:pPr>
            <a:endParaRPr lang="ja-JP"/>
          </a:p>
        </c:txPr>
      </c:legendEntry>
      <c:layout>
        <c:manualLayout>
          <c:xMode val="edge"/>
          <c:yMode val="edge"/>
          <c:x val="0.86226481497756058"/>
          <c:y val="0.12393117526975794"/>
          <c:w val="0.13773518502243939"/>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85725</xdr:rowOff>
    </xdr:from>
    <xdr:to>
      <xdr:col>14</xdr:col>
      <xdr:colOff>1724025</xdr:colOff>
      <xdr:row>2</xdr:row>
      <xdr:rowOff>1285875</xdr:rowOff>
    </xdr:to>
    <xdr:graphicFrame macro="">
      <xdr:nvGraphicFramePr>
        <xdr:cNvPr id="3" name="グラフ 2" descr="粗利益と経費の合計事業費を示す折れ線グラフ">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収益" displayName="収益" ref="B3:O10" totalsRowCount="1" headerRowDxfId="61" dataDxfId="60" totalsRowDxfId="59">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収益" totalsRowLabel="純売上" dataDxfId="58" totalsRowDxfId="57"/>
    <tableColumn id="2" name="1 月" totalsRowFunction="custom" dataDxfId="56" totalsRowDxfId="55">
      <totalsRowFormula>IF(SUM(C4:C9)=0,"",SUM(C4:C9))</totalsRowFormula>
    </tableColumn>
    <tableColumn id="3" name="2 月" totalsRowFunction="custom" dataDxfId="54" totalsRowDxfId="53">
      <totalsRowFormula>IF(SUM(D4:D9)=0,"",SUM(D4:D9))</totalsRowFormula>
    </tableColumn>
    <tableColumn id="4" name="3 月" totalsRowFunction="custom" dataDxfId="52" totalsRowDxfId="51">
      <totalsRowFormula>IF(SUM(E4:E9)=0,"",SUM(E4:E9))</totalsRowFormula>
    </tableColumn>
    <tableColumn id="5" name="4 月" totalsRowFunction="custom" dataDxfId="50" totalsRowDxfId="49">
      <totalsRowFormula>IF(SUM(F4:F9)=0,"",SUM(F4:F9))</totalsRowFormula>
    </tableColumn>
    <tableColumn id="6" name="5 月" totalsRowFunction="custom" dataDxfId="48" totalsRowDxfId="47">
      <totalsRowFormula>IF(SUM(G4:G9)=0,"",SUM(G4:G9))</totalsRowFormula>
    </tableColumn>
    <tableColumn id="7" name="6 月" totalsRowFunction="custom" dataDxfId="46" totalsRowDxfId="45">
      <totalsRowFormula>IF(SUM(H4:H9)=0,"",SUM(H4:H9))</totalsRowFormula>
    </tableColumn>
    <tableColumn id="8" name="7 月" totalsRowFunction="custom" dataDxfId="44" totalsRowDxfId="43">
      <totalsRowFormula>IF(SUM(I4:I9)=0,"",SUM(I4:I9))</totalsRowFormula>
    </tableColumn>
    <tableColumn id="9" name="8 月" totalsRowFunction="custom" dataDxfId="42" totalsRowDxfId="41">
      <totalsRowFormula>IF(SUM(J4:J9)=0,"",SUM(J4:J9))</totalsRowFormula>
    </tableColumn>
    <tableColumn id="10" name="9 月" totalsRowFunction="custom" dataDxfId="40" totalsRowDxfId="39">
      <totalsRowFormula>IF(SUM(K4:K9)=0,"",SUM(K4:K9))</totalsRowFormula>
    </tableColumn>
    <tableColumn id="11" name="10 月" totalsRowFunction="custom" dataDxfId="38" totalsRowDxfId="37">
      <totalsRowFormula>IF(SUM(L4:L9)=0,"",SUM(L4:L9))</totalsRowFormula>
    </tableColumn>
    <tableColumn id="12" name="11 月" totalsRowFunction="custom" dataDxfId="36" totalsRowDxfId="35">
      <totalsRowFormula>IF(SUM(M4:M9)=0,"",SUM(M4:M9))</totalsRowFormula>
    </tableColumn>
    <tableColumn id="13" name="12 月" totalsRowFunction="custom" dataDxfId="34" totalsRowDxfId="33">
      <totalsRowFormula>IF(SUM(N4:N9)=0,"",SUM(N4:N9))</totalsRowFormula>
    </tableColumn>
    <tableColumn id="14" name="年度累計" totalsRowFunction="sum" dataDxfId="32" totalsRowDxfId="31">
      <calculatedColumnFormula>SUM(C4:N4)</calculatedColumnFormula>
    </tableColumn>
  </tableColumns>
  <tableStyleInfo name="損益" showFirstColumn="0" showLastColumn="0" showRowStripes="1" showColumnStripes="0"/>
  <extLst>
    <ext xmlns:x14="http://schemas.microsoft.com/office/spreadsheetml/2009/9/main" uri="{504A1905-F514-4f6f-8877-14C23A59335A}">
      <x14:table altTextSummary="この表に各月の収益を入力します。年度累計金額は自動的に計算されます"/>
    </ext>
  </extLst>
</table>
</file>

<file path=xl/tables/table2.xml><?xml version="1.0" encoding="utf-8"?>
<table xmlns="http://schemas.openxmlformats.org/spreadsheetml/2006/main" id="3" name="支出" displayName="支出" ref="B3:O17" totalsRowCount="1" headerRowDxfId="30" dataDxfId="29" totalsRowDxfId="28">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事業費" totalsRowLabel="合計事業費" dataDxfId="27" totalsRowDxfId="26"/>
    <tableColumn id="2" name="1 月" totalsRowFunction="custom" dataDxfId="25" totalsRowDxfId="24">
      <totalsRowFormula>IF(SUM(C4:C16)=0,"",SUM(C4:C16))</totalsRowFormula>
    </tableColumn>
    <tableColumn id="3" name="2 月" totalsRowFunction="custom" dataDxfId="23" totalsRowDxfId="22">
      <totalsRowFormula>IF(SUM(D4:D16)=0,"",SUM(D4:D16))</totalsRowFormula>
    </tableColumn>
    <tableColumn id="4" name="3 月" totalsRowFunction="custom" dataDxfId="21" totalsRowDxfId="20">
      <totalsRowFormula>IF(SUM(E4:E16)=0,"",SUM(E4:E16))</totalsRowFormula>
    </tableColumn>
    <tableColumn id="5" name="4 月" totalsRowFunction="custom" dataDxfId="19" totalsRowDxfId="18">
      <totalsRowFormula>IF(SUM(F4:F16)=0,"",SUM(F4:F16))</totalsRowFormula>
    </tableColumn>
    <tableColumn id="6" name="5 月" totalsRowFunction="custom" dataDxfId="17" totalsRowDxfId="16">
      <totalsRowFormula>IF(SUM(G4:G16)=0,"",SUM(G4:G16))</totalsRowFormula>
    </tableColumn>
    <tableColumn id="7" name="6 月" totalsRowFunction="custom" dataDxfId="15" totalsRowDxfId="14">
      <totalsRowFormula>IF(SUM(H4:H16)=0,"",SUM(H4:H16))</totalsRowFormula>
    </tableColumn>
    <tableColumn id="8" name="7 月" totalsRowFunction="custom" dataDxfId="13" totalsRowDxfId="12">
      <totalsRowFormula>IF(SUM(I4:I16)=0,"",SUM(I4:I16))</totalsRowFormula>
    </tableColumn>
    <tableColumn id="9" name="8 月" totalsRowFunction="custom" dataDxfId="11" totalsRowDxfId="10">
      <totalsRowFormula>IF(SUM(J4:J16)=0,"",SUM(J4:J16))</totalsRowFormula>
    </tableColumn>
    <tableColumn id="10" name="9 月" totalsRowFunction="custom" dataDxfId="9" totalsRowDxfId="8">
      <totalsRowFormula>IF(SUM(K4:K16)=0,"",SUM(K4:K16))</totalsRowFormula>
    </tableColumn>
    <tableColumn id="11" name="10 月" totalsRowFunction="custom" dataDxfId="7" totalsRowDxfId="6">
      <totalsRowFormula>IF(SUM(L4:L16)=0,"",SUM(L4:L16))</totalsRowFormula>
    </tableColumn>
    <tableColumn id="12" name="11 月" totalsRowFunction="custom" dataDxfId="5" totalsRowDxfId="4">
      <totalsRowFormula>IF(SUM(M4:M16)=0,"",SUM(M4:M16))</totalsRowFormula>
    </tableColumn>
    <tableColumn id="13" name="12 月" totalsRowFunction="custom" dataDxfId="3" totalsRowDxfId="2">
      <totalsRowFormula>IF(SUM(N4:N16)=0,"",SUM(N4:N16))</totalsRowFormula>
    </tableColumn>
    <tableColumn id="14" name="年度累計" totalsRowFunction="sum" dataDxfId="0" totalsRowDxfId="1" dataCellStyle="通貨">
      <calculatedColumnFormula>SUM(C4:N4)</calculatedColumnFormula>
    </tableColumn>
  </tableColumns>
  <tableStyleInfo name="支出" showFirstColumn="0" showLastColumn="0" showRowStripes="1" showColumnStripes="0"/>
  <extLst>
    <ext xmlns:x14="http://schemas.microsoft.com/office/spreadsheetml/2009/9/main" uri="{504A1905-F514-4f6f-8877-14C23A59335A}">
      <x14:table altTextSummary="この表に各月の事業費を入力します。年度累計金額は自動的に計算されます"/>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defaultRowHeight="30" customHeight="1" x14ac:dyDescent="0.25"/>
  <cols>
    <col min="1" max="1" width="2" style="2" customWidth="1"/>
    <col min="2" max="2" width="28.77734375" style="2" customWidth="1"/>
    <col min="3" max="5" width="10.109375" style="2" customWidth="1"/>
    <col min="6" max="6" width="11.88671875" style="2" customWidth="1"/>
    <col min="7" max="14" width="10.109375" style="2" customWidth="1"/>
    <col min="15" max="15" width="20.44140625" style="2" customWidth="1"/>
    <col min="16" max="16" width="2.77734375" style="2" customWidth="1"/>
    <col min="17" max="16384" width="8.88671875" style="2"/>
  </cols>
  <sheetData>
    <row r="1" spans="1:15" ht="30" customHeight="1" x14ac:dyDescent="0.25">
      <c r="A1" s="1"/>
      <c r="B1" s="40" t="s">
        <v>0</v>
      </c>
      <c r="C1" s="41" t="s">
        <v>7</v>
      </c>
      <c r="D1" s="41"/>
      <c r="E1" s="41"/>
      <c r="F1" s="41"/>
      <c r="G1" s="41"/>
      <c r="H1" s="41"/>
      <c r="I1" s="41"/>
      <c r="J1" s="41"/>
      <c r="K1" s="41"/>
      <c r="L1" s="38" t="s">
        <v>6</v>
      </c>
      <c r="M1" s="38"/>
      <c r="N1" s="38"/>
      <c r="O1" s="38"/>
    </row>
    <row r="2" spans="1:15" ht="65.099999999999994" customHeight="1" x14ac:dyDescent="0.25">
      <c r="A2" s="1"/>
      <c r="B2" s="40"/>
      <c r="C2" s="37" t="s">
        <v>8</v>
      </c>
      <c r="D2" s="37"/>
      <c r="E2" s="37"/>
      <c r="F2" s="37"/>
      <c r="G2" s="37"/>
      <c r="H2" s="37"/>
      <c r="I2" s="37"/>
      <c r="J2" s="37"/>
      <c r="K2" s="37"/>
      <c r="L2" s="39">
        <f>純利益</f>
        <v>72450.139999999985</v>
      </c>
      <c r="M2" s="39"/>
      <c r="N2" s="39"/>
      <c r="O2" s="39"/>
    </row>
    <row r="3" spans="1:15" ht="105" customHeight="1" x14ac:dyDescent="0.25">
      <c r="A3" s="1"/>
      <c r="B3" s="36" t="s">
        <v>1</v>
      </c>
      <c r="C3" s="36"/>
      <c r="D3" s="36"/>
      <c r="E3" s="36"/>
      <c r="F3" s="36"/>
      <c r="G3" s="36"/>
      <c r="H3" s="36"/>
      <c r="I3" s="36"/>
      <c r="J3" s="36"/>
      <c r="K3" s="36"/>
      <c r="L3" s="36"/>
      <c r="M3" s="36"/>
      <c r="N3" s="36"/>
      <c r="O3" s="36"/>
    </row>
    <row r="4" spans="1:15" s="7" customFormat="1" ht="39.950000000000003" customHeight="1" thickBot="1" x14ac:dyDescent="0.3">
      <c r="A4" s="3"/>
      <c r="B4" s="4"/>
      <c r="C4" s="5" t="s">
        <v>9</v>
      </c>
      <c r="D4" s="5" t="s">
        <v>10</v>
      </c>
      <c r="E4" s="5" t="s">
        <v>11</v>
      </c>
      <c r="F4" s="5" t="s">
        <v>12</v>
      </c>
      <c r="G4" s="5" t="s">
        <v>13</v>
      </c>
      <c r="H4" s="5" t="s">
        <v>14</v>
      </c>
      <c r="I4" s="5" t="s">
        <v>15</v>
      </c>
      <c r="J4" s="5" t="s">
        <v>16</v>
      </c>
      <c r="K4" s="5" t="s">
        <v>17</v>
      </c>
      <c r="L4" s="5" t="s">
        <v>18</v>
      </c>
      <c r="M4" s="5" t="s">
        <v>19</v>
      </c>
      <c r="N4" s="5" t="s">
        <v>20</v>
      </c>
      <c r="O4" s="6" t="s">
        <v>21</v>
      </c>
    </row>
    <row r="5" spans="1:15" ht="30" customHeight="1" x14ac:dyDescent="0.25">
      <c r="A5" s="1"/>
      <c r="B5" s="8" t="s">
        <v>2</v>
      </c>
      <c r="C5" s="9">
        <f>IFERROR(収益!C12-支出[[#Totals],[1 月]],"")</f>
        <v>14159</v>
      </c>
      <c r="D5" s="9">
        <f>IFERROR(収益!D12-支出[[#Totals],[2 月]],"")</f>
        <v>24980.75</v>
      </c>
      <c r="E5" s="9">
        <f>IFERROR(収益!E12-支出[[#Totals],[3 月]],"")</f>
        <v>15642.18</v>
      </c>
      <c r="F5" s="9">
        <f>IFERROR(収益!F12-支出[[#Totals],[4 月]],"")</f>
        <v>-17559.510000000002</v>
      </c>
      <c r="G5" s="9">
        <f>IFERROR(収益!G12-支出[[#Totals],[5 月]],"")</f>
        <v>17043.969999999998</v>
      </c>
      <c r="H5" s="9">
        <f>IFERROR(収益!H12-支出[[#Totals],[6 月]],"")</f>
        <v>19215.589999999997</v>
      </c>
      <c r="I5" s="9">
        <f>IFERROR(収益!I12-支出[[#Totals],[7 月]],"")</f>
        <v>19082.359999999997</v>
      </c>
      <c r="J5" s="9" t="str">
        <f>IFERROR(収益!J12-支出[[#Totals],[8 月]],"")</f>
        <v/>
      </c>
      <c r="K5" s="9" t="str">
        <f>IFERROR(収益!K12-支出[[#Totals],[9 月]],"")</f>
        <v/>
      </c>
      <c r="L5" s="9" t="str">
        <f>IFERROR(収益!L12-支出[[#Totals],[10 月]],"")</f>
        <v/>
      </c>
      <c r="M5" s="9" t="str">
        <f>IFERROR(収益!M12-支出[[#Totals],[11 月]],"")</f>
        <v/>
      </c>
      <c r="N5" s="9" t="str">
        <f>IFERROR(収益!N12-支出[[#Totals],[12 月]],"")</f>
        <v/>
      </c>
      <c r="O5" s="9">
        <f>IFERROR(収益!O12-支出[[#Totals],[年度累計]],"")</f>
        <v>134210.34000000003</v>
      </c>
    </row>
    <row r="6" spans="1:15" ht="30" customHeight="1" x14ac:dyDescent="0.25">
      <c r="A6" s="1"/>
      <c r="B6" s="10" t="s">
        <v>3</v>
      </c>
      <c r="C6" s="11">
        <v>-100</v>
      </c>
      <c r="D6" s="11">
        <v>-105</v>
      </c>
      <c r="E6" s="11">
        <v>-110.25</v>
      </c>
      <c r="F6" s="11">
        <v>-115.76</v>
      </c>
      <c r="G6" s="11">
        <v>-121.55</v>
      </c>
      <c r="H6" s="11">
        <v>-127.63</v>
      </c>
      <c r="I6" s="11">
        <v>-134.01</v>
      </c>
      <c r="J6" s="11"/>
      <c r="K6" s="11"/>
      <c r="L6" s="11"/>
      <c r="M6" s="11"/>
      <c r="N6" s="11"/>
      <c r="O6" s="12">
        <f t="shared" ref="O6:O8" si="0">SUM(C6:N6)</f>
        <v>-814.19999999999993</v>
      </c>
    </row>
    <row r="7" spans="1:15" ht="30" customHeight="1" x14ac:dyDescent="0.25">
      <c r="A7" s="1"/>
      <c r="B7" s="8" t="s">
        <v>4</v>
      </c>
      <c r="C7" s="13">
        <f>IFERROR(C5+C6,"")</f>
        <v>14059</v>
      </c>
      <c r="D7" s="13">
        <f t="shared" ref="D7:N7" si="1">IFERROR(D5+D6,"")</f>
        <v>24875.75</v>
      </c>
      <c r="E7" s="13">
        <f t="shared" si="1"/>
        <v>15531.93</v>
      </c>
      <c r="F7" s="13">
        <f t="shared" si="1"/>
        <v>-17675.27</v>
      </c>
      <c r="G7" s="13">
        <f t="shared" si="1"/>
        <v>16922.419999999998</v>
      </c>
      <c r="H7" s="13">
        <f t="shared" si="1"/>
        <v>19087.959999999995</v>
      </c>
      <c r="I7" s="13">
        <f t="shared" si="1"/>
        <v>18948.349999999999</v>
      </c>
      <c r="J7" s="13" t="str">
        <f t="shared" si="1"/>
        <v/>
      </c>
      <c r="K7" s="13" t="str">
        <f t="shared" si="1"/>
        <v/>
      </c>
      <c r="L7" s="13" t="str">
        <f t="shared" si="1"/>
        <v/>
      </c>
      <c r="M7" s="13" t="str">
        <f t="shared" si="1"/>
        <v/>
      </c>
      <c r="N7" s="13" t="str">
        <f t="shared" si="1"/>
        <v/>
      </c>
      <c r="O7" s="14">
        <f t="shared" si="0"/>
        <v>91750.139999999985</v>
      </c>
    </row>
    <row r="8" spans="1:15" ht="30" customHeight="1" x14ac:dyDescent="0.25">
      <c r="A8" s="1"/>
      <c r="B8" s="10" t="s">
        <v>5</v>
      </c>
      <c r="C8" s="11">
        <v>2400</v>
      </c>
      <c r="D8" s="11">
        <v>2500</v>
      </c>
      <c r="E8" s="11">
        <v>2600</v>
      </c>
      <c r="F8" s="11">
        <v>2700</v>
      </c>
      <c r="G8" s="11">
        <v>2900</v>
      </c>
      <c r="H8" s="11">
        <v>3000</v>
      </c>
      <c r="I8" s="11">
        <v>3200</v>
      </c>
      <c r="J8" s="11"/>
      <c r="K8" s="11"/>
      <c r="L8" s="11"/>
      <c r="M8" s="11"/>
      <c r="N8" s="11"/>
      <c r="O8" s="12">
        <f t="shared" si="0"/>
        <v>19300</v>
      </c>
    </row>
    <row r="9" spans="1:15" ht="30" customHeight="1" x14ac:dyDescent="0.25">
      <c r="A9" s="1"/>
      <c r="B9" s="15" t="s">
        <v>6</v>
      </c>
      <c r="C9" s="16">
        <f>IFERROR(C7-C8,"")</f>
        <v>11659</v>
      </c>
      <c r="D9" s="16">
        <f t="shared" ref="D9:O9" si="2">IFERROR(D7-D8,"")</f>
        <v>22375.75</v>
      </c>
      <c r="E9" s="16">
        <f t="shared" si="2"/>
        <v>12931.93</v>
      </c>
      <c r="F9" s="16">
        <f t="shared" si="2"/>
        <v>-20375.27</v>
      </c>
      <c r="G9" s="16">
        <f t="shared" si="2"/>
        <v>14022.419999999998</v>
      </c>
      <c r="H9" s="16">
        <f t="shared" si="2"/>
        <v>16087.959999999995</v>
      </c>
      <c r="I9" s="16">
        <f t="shared" si="2"/>
        <v>15748.349999999999</v>
      </c>
      <c r="J9" s="16" t="str">
        <f t="shared" si="2"/>
        <v/>
      </c>
      <c r="K9" s="16" t="str">
        <f t="shared" si="2"/>
        <v/>
      </c>
      <c r="L9" s="16" t="str">
        <f t="shared" si="2"/>
        <v/>
      </c>
      <c r="M9" s="16" t="str">
        <f t="shared" si="2"/>
        <v/>
      </c>
      <c r="N9" s="16" t="str">
        <f t="shared" si="2"/>
        <v/>
      </c>
      <c r="O9" s="17">
        <f t="shared" si="2"/>
        <v>72450.139999999985</v>
      </c>
    </row>
  </sheetData>
  <dataConsolidate/>
  <mergeCells count="6">
    <mergeCell ref="B3:O3"/>
    <mergeCell ref="C2:K2"/>
    <mergeCell ref="L1:O1"/>
    <mergeCell ref="L2:O2"/>
    <mergeCell ref="B1:B2"/>
    <mergeCell ref="C1:K1"/>
  </mergeCells>
  <phoneticPr fontId="1"/>
  <dataValidations xWindow="289" yWindow="599" count="11">
    <dataValidation allowBlank="1" showInputMessage="1" showErrorMessage="1" prompt="このワークシートで損益計算書を作成します。セル B1 に年を入力し、セル C2 に会社名を入力します。セル L2 の純利益は自動的に計算されますセル B3 にはグラフがあります。" sqref="A1"/>
    <dataValidation allowBlank="1" showInputMessage="1" prompt="このワークシートのタイトルは、このセルにあります。下のセルには会社名を入力します。" sqref="C1:K1"/>
    <dataValidation allowBlank="1" showInputMessage="1" showErrorMessage="1" prompt="下のセルの純利益は自動的に計算されます" sqref="L1:O1"/>
    <dataValidation allowBlank="1" showInputMessage="1" showErrorMessage="1" prompt="右のセルで事業からの収益が自動的に計算されます。セル C6 から O6 に経費として扱われる利子収入を入力します。" sqref="B5"/>
    <dataValidation allowBlank="1" showInputMessage="1" showErrorMessage="1" prompt="右のセルに経費として扱われる利子収入を入力します。セル C7 から O7 で税引前利益が自動的に計算されます。" sqref="B6"/>
    <dataValidation allowBlank="1" showInputMessage="1" showErrorMessage="1" prompt="右のセルで税引前利益が自動的に計算されます。セル C8 から O8 に法人税費用を入力してください。" sqref="B7"/>
    <dataValidation allowBlank="1" showInputMessage="1" showErrorMessage="1" prompt="右のセルに法人税費用を入力してください。セル C9 から O9 で純利益が自動的に計算されます" sqref="B8"/>
    <dataValidation allowBlank="1" showInputMessage="1" showErrorMessage="1" prompt="右のセルで純利益が自動的に計算されます" sqref="B9"/>
    <dataValidation allowBlank="1" showInputMessage="1" showErrorMessage="1" prompt="このセルに年を入力します" sqref="B1"/>
    <dataValidation allowBlank="1" showInputMessage="1" showErrorMessage="1" prompt="このセルで純利益が自動的に計算されます収益の表に収益の詳細を入力し、支出の表に事業費を入力します。" sqref="L2:O2"/>
    <dataValidation allowBlank="1" showInputMessage="1" showErrorMessage="1" prompt="このセルには会社の名前を入力します。右のセルで純利益が自動的に計算されます"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defaultRowHeight="30" customHeight="1" x14ac:dyDescent="0.25"/>
  <cols>
    <col min="1" max="1" width="2" style="2" customWidth="1"/>
    <col min="2" max="2" width="28.77734375" style="2" customWidth="1"/>
    <col min="3" max="5" width="10.109375" style="2" customWidth="1"/>
    <col min="6" max="6" width="11.88671875" style="2" customWidth="1"/>
    <col min="7" max="14" width="10.109375" style="2" customWidth="1"/>
    <col min="15" max="15" width="20.44140625" style="2" customWidth="1"/>
    <col min="16" max="16" width="2.77734375" style="2" customWidth="1"/>
    <col min="17" max="16384" width="8.88671875" style="2"/>
  </cols>
  <sheetData>
    <row r="1" spans="1:15" ht="30" customHeight="1" x14ac:dyDescent="0.25">
      <c r="A1" s="32"/>
      <c r="B1" s="40" t="str">
        <f>事業費!B1:B2</f>
        <v>年</v>
      </c>
      <c r="C1" s="41" t="s">
        <v>31</v>
      </c>
      <c r="D1" s="41"/>
      <c r="E1" s="41"/>
      <c r="F1" s="41"/>
      <c r="G1" s="41"/>
      <c r="H1" s="41"/>
      <c r="I1" s="41"/>
      <c r="J1" s="41"/>
      <c r="K1" s="41"/>
    </row>
    <row r="2" spans="1:15" ht="65.099999999999994" customHeight="1" x14ac:dyDescent="0.25">
      <c r="A2" s="1"/>
      <c r="B2" s="40"/>
      <c r="C2" s="37" t="str">
        <f>損益!C2:K2</f>
        <v>会社名</v>
      </c>
      <c r="D2" s="37"/>
      <c r="E2" s="37"/>
      <c r="F2" s="37"/>
      <c r="G2" s="37"/>
      <c r="H2" s="37"/>
      <c r="I2" s="37"/>
      <c r="J2" s="37"/>
      <c r="K2" s="37"/>
    </row>
    <row r="3" spans="1:15" ht="30" customHeight="1" x14ac:dyDescent="0.25">
      <c r="A3" s="3"/>
      <c r="B3" s="18" t="s">
        <v>22</v>
      </c>
      <c r="C3" s="19" t="s">
        <v>9</v>
      </c>
      <c r="D3" s="19" t="s">
        <v>10</v>
      </c>
      <c r="E3" s="19" t="s">
        <v>11</v>
      </c>
      <c r="F3" s="19" t="s">
        <v>12</v>
      </c>
      <c r="G3" s="19" t="s">
        <v>13</v>
      </c>
      <c r="H3" s="19" t="s">
        <v>14</v>
      </c>
      <c r="I3" s="19" t="s">
        <v>15</v>
      </c>
      <c r="J3" s="19" t="s">
        <v>16</v>
      </c>
      <c r="K3" s="19" t="s">
        <v>17</v>
      </c>
      <c r="L3" s="19" t="s">
        <v>18</v>
      </c>
      <c r="M3" s="19" t="s">
        <v>19</v>
      </c>
      <c r="N3" s="19" t="s">
        <v>20</v>
      </c>
      <c r="O3" s="19" t="s">
        <v>21</v>
      </c>
    </row>
    <row r="4" spans="1:15" ht="30" customHeight="1" x14ac:dyDescent="0.25">
      <c r="A4" s="1"/>
      <c r="B4" s="20" t="s">
        <v>23</v>
      </c>
      <c r="C4" s="21">
        <v>50000</v>
      </c>
      <c r="D4" s="21">
        <v>63098</v>
      </c>
      <c r="E4" s="21">
        <v>55125</v>
      </c>
      <c r="F4" s="21">
        <v>23881</v>
      </c>
      <c r="G4" s="21">
        <v>60775.31</v>
      </c>
      <c r="H4" s="21">
        <v>63814.080000000002</v>
      </c>
      <c r="I4" s="21">
        <v>67004.78</v>
      </c>
      <c r="J4" s="21">
        <v>89000</v>
      </c>
      <c r="K4" s="21"/>
      <c r="L4" s="21"/>
      <c r="M4" s="21"/>
      <c r="N4" s="21"/>
      <c r="O4" s="21">
        <f>SUM(C4:N4)</f>
        <v>472698.17000000004</v>
      </c>
    </row>
    <row r="5" spans="1:15" ht="30" customHeight="1" x14ac:dyDescent="0.25">
      <c r="A5" s="1"/>
      <c r="B5" s="20" t="s">
        <v>24</v>
      </c>
      <c r="C5" s="21">
        <v>0</v>
      </c>
      <c r="D5" s="21">
        <v>-500</v>
      </c>
      <c r="E5" s="21">
        <v>0</v>
      </c>
      <c r="F5" s="21">
        <v>0</v>
      </c>
      <c r="G5" s="21">
        <v>-234</v>
      </c>
      <c r="H5" s="21">
        <v>0</v>
      </c>
      <c r="I5" s="21">
        <v>0</v>
      </c>
      <c r="J5" s="21">
        <v>-300</v>
      </c>
      <c r="K5" s="21"/>
      <c r="L5" s="21"/>
      <c r="M5" s="21"/>
      <c r="N5" s="21"/>
      <c r="O5" s="21">
        <f t="shared" ref="O5:O11" si="0">SUM(C5:N5)</f>
        <v>-1034</v>
      </c>
    </row>
    <row r="6" spans="1:15" ht="30" customHeight="1" x14ac:dyDescent="0.25">
      <c r="A6" s="1"/>
      <c r="B6" s="20" t="s">
        <v>25</v>
      </c>
      <c r="C6" s="21">
        <v>-5000</v>
      </c>
      <c r="D6" s="21">
        <v>-5250</v>
      </c>
      <c r="E6" s="21">
        <v>-5513</v>
      </c>
      <c r="F6" s="21">
        <v>-5788</v>
      </c>
      <c r="G6" s="21">
        <v>-6078</v>
      </c>
      <c r="H6" s="21">
        <v>-5324</v>
      </c>
      <c r="I6" s="21">
        <v>-6700</v>
      </c>
      <c r="J6" s="21">
        <v>-400</v>
      </c>
      <c r="K6" s="21"/>
      <c r="L6" s="21"/>
      <c r="M6" s="21"/>
      <c r="N6" s="21"/>
      <c r="O6" s="21">
        <f t="shared" si="0"/>
        <v>-40053</v>
      </c>
    </row>
    <row r="7" spans="1:15" ht="30" customHeight="1" x14ac:dyDescent="0.25">
      <c r="A7" s="1"/>
      <c r="B7" s="20" t="s">
        <v>26</v>
      </c>
      <c r="C7" s="21">
        <v>0</v>
      </c>
      <c r="D7" s="21">
        <v>0</v>
      </c>
      <c r="E7" s="21">
        <v>0</v>
      </c>
      <c r="F7" s="21">
        <v>0</v>
      </c>
      <c r="G7" s="21">
        <v>0</v>
      </c>
      <c r="H7" s="21">
        <v>0</v>
      </c>
      <c r="I7" s="21">
        <v>0</v>
      </c>
      <c r="J7" s="21">
        <v>2000</v>
      </c>
      <c r="K7" s="21"/>
      <c r="L7" s="21"/>
      <c r="M7" s="21"/>
      <c r="N7" s="21"/>
      <c r="O7" s="21">
        <f t="shared" si="0"/>
        <v>2000</v>
      </c>
    </row>
    <row r="8" spans="1:15" ht="30" customHeight="1" x14ac:dyDescent="0.25">
      <c r="A8" s="1"/>
      <c r="B8" s="20" t="s">
        <v>27</v>
      </c>
      <c r="C8" s="21">
        <v>0</v>
      </c>
      <c r="D8" s="21">
        <v>0</v>
      </c>
      <c r="E8" s="21">
        <v>0</v>
      </c>
      <c r="F8" s="21">
        <v>0</v>
      </c>
      <c r="G8" s="21">
        <v>0</v>
      </c>
      <c r="H8" s="21">
        <v>0</v>
      </c>
      <c r="I8" s="21">
        <v>0</v>
      </c>
      <c r="J8" s="21"/>
      <c r="K8" s="21"/>
      <c r="L8" s="21"/>
      <c r="M8" s="21"/>
      <c r="N8" s="21"/>
      <c r="O8" s="21">
        <f t="shared" si="0"/>
        <v>0</v>
      </c>
    </row>
    <row r="9" spans="1:15" ht="30" customHeight="1" x14ac:dyDescent="0.25">
      <c r="A9" s="1"/>
      <c r="B9" s="20" t="s">
        <v>28</v>
      </c>
      <c r="C9" s="21">
        <v>0</v>
      </c>
      <c r="D9" s="21">
        <v>0</v>
      </c>
      <c r="E9" s="21">
        <v>0</v>
      </c>
      <c r="F9" s="21">
        <v>0</v>
      </c>
      <c r="G9" s="21">
        <v>0</v>
      </c>
      <c r="H9" s="21">
        <v>0</v>
      </c>
      <c r="I9" s="21">
        <v>0</v>
      </c>
      <c r="J9" s="21"/>
      <c r="K9" s="21"/>
      <c r="L9" s="21"/>
      <c r="M9" s="21"/>
      <c r="N9" s="21"/>
      <c r="O9" s="21">
        <f t="shared" si="0"/>
        <v>0</v>
      </c>
    </row>
    <row r="10" spans="1:15" ht="30" customHeight="1" x14ac:dyDescent="0.25">
      <c r="A10" s="1"/>
      <c r="B10" s="20" t="s">
        <v>47</v>
      </c>
      <c r="C10" s="22">
        <f t="shared" ref="C10:N10" si="1">IF(SUM(C4:C9)=0,"",SUM(C4:C9))</f>
        <v>45000</v>
      </c>
      <c r="D10" s="22">
        <f t="shared" si="1"/>
        <v>57348</v>
      </c>
      <c r="E10" s="22">
        <f t="shared" si="1"/>
        <v>49612</v>
      </c>
      <c r="F10" s="22">
        <f t="shared" si="1"/>
        <v>18093</v>
      </c>
      <c r="G10" s="22">
        <f t="shared" si="1"/>
        <v>54463.31</v>
      </c>
      <c r="H10" s="22">
        <f t="shared" si="1"/>
        <v>58490.080000000002</v>
      </c>
      <c r="I10" s="22">
        <f t="shared" si="1"/>
        <v>60304.78</v>
      </c>
      <c r="J10" s="22">
        <f t="shared" si="1"/>
        <v>90300</v>
      </c>
      <c r="K10" s="22" t="str">
        <f t="shared" si="1"/>
        <v/>
      </c>
      <c r="L10" s="22" t="str">
        <f t="shared" si="1"/>
        <v/>
      </c>
      <c r="M10" s="22" t="str">
        <f t="shared" si="1"/>
        <v/>
      </c>
      <c r="N10" s="22" t="str">
        <f t="shared" si="1"/>
        <v/>
      </c>
      <c r="O10" s="23">
        <f>SUBTOTAL(109,収益[年度累計])</f>
        <v>433611.17000000004</v>
      </c>
    </row>
    <row r="11" spans="1:15" ht="30" customHeight="1" x14ac:dyDescent="0.25">
      <c r="A11" s="1"/>
      <c r="B11" s="24" t="s">
        <v>29</v>
      </c>
      <c r="C11" s="25">
        <v>20000</v>
      </c>
      <c r="D11" s="25">
        <v>21000</v>
      </c>
      <c r="E11" s="25">
        <v>22050</v>
      </c>
      <c r="F11" s="25">
        <v>23152.5</v>
      </c>
      <c r="G11" s="25">
        <v>24310.13</v>
      </c>
      <c r="H11" s="25">
        <v>25525.63</v>
      </c>
      <c r="I11" s="25">
        <v>26801.91</v>
      </c>
      <c r="J11" s="25">
        <v>48654</v>
      </c>
      <c r="K11" s="25"/>
      <c r="L11" s="25"/>
      <c r="M11" s="25"/>
      <c r="N11" s="25"/>
      <c r="O11" s="25">
        <f t="shared" si="0"/>
        <v>211494.17</v>
      </c>
    </row>
    <row r="12" spans="1:15" ht="30" customHeight="1" x14ac:dyDescent="0.25">
      <c r="B12" s="26" t="s">
        <v>30</v>
      </c>
      <c r="C12" s="27">
        <f>IFERROR(C10-C11,"")</f>
        <v>25000</v>
      </c>
      <c r="D12" s="27">
        <f t="shared" ref="D12:O12" si="2">IFERROR(D10-D11,"")</f>
        <v>36348</v>
      </c>
      <c r="E12" s="27">
        <f t="shared" si="2"/>
        <v>27562</v>
      </c>
      <c r="F12" s="27">
        <f t="shared" si="2"/>
        <v>-5059.5</v>
      </c>
      <c r="G12" s="27">
        <f t="shared" si="2"/>
        <v>30153.179999999997</v>
      </c>
      <c r="H12" s="27">
        <f t="shared" si="2"/>
        <v>32964.449999999997</v>
      </c>
      <c r="I12" s="27">
        <f t="shared" si="2"/>
        <v>33502.869999999995</v>
      </c>
      <c r="J12" s="27">
        <f t="shared" si="2"/>
        <v>41646</v>
      </c>
      <c r="K12" s="27" t="str">
        <f t="shared" si="2"/>
        <v/>
      </c>
      <c r="L12" s="27" t="str">
        <f t="shared" si="2"/>
        <v/>
      </c>
      <c r="M12" s="27" t="str">
        <f t="shared" si="2"/>
        <v/>
      </c>
      <c r="N12" s="27" t="str">
        <f t="shared" si="2"/>
        <v/>
      </c>
      <c r="O12" s="27">
        <f t="shared" si="2"/>
        <v>222117.00000000003</v>
      </c>
    </row>
  </sheetData>
  <dataConsolidate/>
  <mergeCells count="3">
    <mergeCell ref="B1:B2"/>
    <mergeCell ref="C1:K1"/>
    <mergeCell ref="C2:K2"/>
  </mergeCells>
  <phoneticPr fontId="1"/>
  <dataValidations count="9">
    <dataValidation allowBlank="1" showInputMessage="1" showErrorMessage="1" prompt="このワークシートでは、売上の表内のさまざまなソースからの収益を入力します。粗利益は自動的に計算されます" sqref="A1"/>
    <dataValidation allowBlank="1" showInputMessage="1" prompt="このワークシートのタイトルは、このセルにあります。会社名は、下のセルで自動的に更新されます。" sqref="C1:K1"/>
    <dataValidation allowBlank="1" showInputMessage="1" showErrorMessage="1" prompt="この見出しの下にあるこの列に今月の収益を入力します" sqref="C3:N3"/>
    <dataValidation allowBlank="1" showInputMessage="1" showErrorMessage="1" prompt="右のセルで粗利益が自動的に計算されます" sqref="B12"/>
    <dataValidation allowBlank="1" showInputMessage="1" showErrorMessage="1" prompt="右のセルに、売上原価を入力します。下の行で粗利益が自動的に計算されます" sqref="B11"/>
    <dataValidation allowBlank="1" showInputMessage="1" showErrorMessage="1" prompt="年度累計金額はこの見出しの下にあるこの列で自動計算されます粗利益は、表の売上原価の下にあります。" sqref="O3"/>
    <dataValidation allowBlank="1" showInputMessage="1" showErrorMessage="1" prompt="この見出しの下にあるこの列で収益アイテムをカスタマイズまたは入力します右にあるこの行の各月の下に収益金額を入力してください。" sqref="B3"/>
    <dataValidation allowBlank="1" showInputMessage="1" showErrorMessage="1" prompt="このセルの年と C2 の会社名が自動的に更新されます。" sqref="B1:B2"/>
    <dataValidation allowBlank="1" showInputMessage="1" showErrorMessage="1" prompt="会社名は、このセルで自動的に更新されます。下の表に収益の詳細を入力します。" sqref="C2:K2"/>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11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defaultRowHeight="30" customHeight="1" x14ac:dyDescent="0.25"/>
  <cols>
    <col min="1" max="1" width="2" style="2" customWidth="1"/>
    <col min="2" max="2" width="28.77734375" style="2" customWidth="1"/>
    <col min="3" max="5" width="10.109375" style="2" customWidth="1"/>
    <col min="6" max="6" width="11.88671875" style="2" customWidth="1"/>
    <col min="7" max="14" width="10.109375" style="2" customWidth="1"/>
    <col min="15" max="15" width="20.44140625" style="2" customWidth="1"/>
    <col min="16" max="16" width="2.77734375" style="2" customWidth="1"/>
    <col min="17" max="16384" width="8.88671875" style="2"/>
  </cols>
  <sheetData>
    <row r="1" spans="1:15" ht="30" customHeight="1" x14ac:dyDescent="0.25">
      <c r="A1" s="1"/>
      <c r="B1" s="40" t="str">
        <f>損益!B1:B2</f>
        <v>年</v>
      </c>
      <c r="C1" s="41" t="s">
        <v>46</v>
      </c>
      <c r="D1" s="41"/>
      <c r="E1" s="41"/>
      <c r="F1" s="41"/>
      <c r="G1" s="41"/>
      <c r="H1" s="41"/>
      <c r="I1" s="41"/>
      <c r="J1" s="41"/>
      <c r="K1" s="41"/>
    </row>
    <row r="2" spans="1:15" ht="65.099999999999994" customHeight="1" x14ac:dyDescent="0.25">
      <c r="A2" s="1"/>
      <c r="B2" s="40"/>
      <c r="C2" s="37" t="str">
        <f>損益!C2:K2</f>
        <v>会社名</v>
      </c>
      <c r="D2" s="37"/>
      <c r="E2" s="37"/>
      <c r="F2" s="37"/>
      <c r="G2" s="37"/>
      <c r="H2" s="37"/>
      <c r="I2" s="37"/>
      <c r="J2" s="37"/>
      <c r="K2" s="37"/>
    </row>
    <row r="3" spans="1:15" ht="30" customHeight="1" x14ac:dyDescent="0.25">
      <c r="A3" s="3"/>
      <c r="B3" s="7" t="s">
        <v>32</v>
      </c>
      <c r="C3" s="28" t="s">
        <v>9</v>
      </c>
      <c r="D3" s="28" t="s">
        <v>10</v>
      </c>
      <c r="E3" s="28" t="s">
        <v>11</v>
      </c>
      <c r="F3" s="28" t="s">
        <v>12</v>
      </c>
      <c r="G3" s="28" t="s">
        <v>13</v>
      </c>
      <c r="H3" s="28" t="s">
        <v>14</v>
      </c>
      <c r="I3" s="28" t="s">
        <v>15</v>
      </c>
      <c r="J3" s="28" t="s">
        <v>16</v>
      </c>
      <c r="K3" s="28" t="s">
        <v>17</v>
      </c>
      <c r="L3" s="28" t="s">
        <v>18</v>
      </c>
      <c r="M3" s="28" t="s">
        <v>19</v>
      </c>
      <c r="N3" s="28" t="s">
        <v>20</v>
      </c>
      <c r="O3" s="28" t="s">
        <v>21</v>
      </c>
    </row>
    <row r="4" spans="1:15" ht="30" customHeight="1" x14ac:dyDescent="0.25">
      <c r="A4" s="1"/>
      <c r="B4" s="29" t="s">
        <v>33</v>
      </c>
      <c r="C4" s="30">
        <v>7500</v>
      </c>
      <c r="D4" s="30">
        <v>7875</v>
      </c>
      <c r="E4" s="30">
        <v>8268.75</v>
      </c>
      <c r="F4" s="30">
        <v>8682.19</v>
      </c>
      <c r="G4" s="30">
        <v>9116.2999999999993</v>
      </c>
      <c r="H4" s="30">
        <v>9572.11</v>
      </c>
      <c r="I4" s="30">
        <v>10050.719999999999</v>
      </c>
      <c r="J4" s="30"/>
      <c r="K4" s="30"/>
      <c r="L4" s="30"/>
      <c r="M4" s="30"/>
      <c r="N4" s="30"/>
      <c r="O4" s="31">
        <f t="shared" ref="O4:O16" si="0">SUM(C4:N4)</f>
        <v>61065.070000000007</v>
      </c>
    </row>
    <row r="5" spans="1:15" ht="30" customHeight="1" x14ac:dyDescent="0.25">
      <c r="A5" s="1"/>
      <c r="B5" s="29" t="s">
        <v>34</v>
      </c>
      <c r="C5" s="30">
        <v>500</v>
      </c>
      <c r="D5" s="30">
        <v>525</v>
      </c>
      <c r="E5" s="30">
        <v>551.25</v>
      </c>
      <c r="F5" s="30">
        <v>578.80999999999995</v>
      </c>
      <c r="G5" s="30">
        <v>607.75</v>
      </c>
      <c r="H5" s="30">
        <v>638.14</v>
      </c>
      <c r="I5" s="30">
        <v>670.05</v>
      </c>
      <c r="J5" s="30"/>
      <c r="K5" s="30"/>
      <c r="L5" s="30"/>
      <c r="M5" s="30"/>
      <c r="N5" s="30"/>
      <c r="O5" s="31">
        <f t="shared" si="0"/>
        <v>4071</v>
      </c>
    </row>
    <row r="6" spans="1:15" ht="30" customHeight="1" x14ac:dyDescent="0.25">
      <c r="A6" s="1"/>
      <c r="B6" s="29" t="s">
        <v>35</v>
      </c>
      <c r="C6" s="30">
        <v>1500</v>
      </c>
      <c r="D6" s="30">
        <v>1575</v>
      </c>
      <c r="E6" s="30">
        <v>1653.75</v>
      </c>
      <c r="F6" s="30">
        <v>1736.44</v>
      </c>
      <c r="G6" s="30">
        <v>1823.26</v>
      </c>
      <c r="H6" s="30">
        <v>1914.42</v>
      </c>
      <c r="I6" s="30">
        <v>2010.14</v>
      </c>
      <c r="J6" s="30"/>
      <c r="K6" s="30"/>
      <c r="L6" s="30"/>
      <c r="M6" s="30"/>
      <c r="N6" s="30"/>
      <c r="O6" s="31">
        <f>SUM(C6:N6)</f>
        <v>12213.01</v>
      </c>
    </row>
    <row r="7" spans="1:15" ht="30" customHeight="1" x14ac:dyDescent="0.25">
      <c r="A7" s="1"/>
      <c r="B7" s="29" t="s">
        <v>36</v>
      </c>
      <c r="C7" s="30">
        <v>475</v>
      </c>
      <c r="D7" s="30">
        <v>498.75</v>
      </c>
      <c r="E7" s="30">
        <v>523.69000000000005</v>
      </c>
      <c r="F7" s="30">
        <v>549.87</v>
      </c>
      <c r="G7" s="30">
        <v>577.37</v>
      </c>
      <c r="H7" s="30">
        <v>606.23</v>
      </c>
      <c r="I7" s="30">
        <v>636.54999999999995</v>
      </c>
      <c r="J7" s="30"/>
      <c r="K7" s="30"/>
      <c r="L7" s="30"/>
      <c r="M7" s="30"/>
      <c r="N7" s="30"/>
      <c r="O7" s="31">
        <f t="shared" si="0"/>
        <v>3867.46</v>
      </c>
    </row>
    <row r="8" spans="1:15" ht="30" customHeight="1" x14ac:dyDescent="0.25">
      <c r="A8" s="1"/>
      <c r="B8" s="29" t="s">
        <v>37</v>
      </c>
      <c r="C8" s="30">
        <v>123</v>
      </c>
      <c r="D8" s="30">
        <v>123</v>
      </c>
      <c r="E8" s="30">
        <v>123</v>
      </c>
      <c r="F8" s="30">
        <v>123</v>
      </c>
      <c r="G8" s="30">
        <v>123</v>
      </c>
      <c r="H8" s="30">
        <v>123</v>
      </c>
      <c r="I8" s="30">
        <v>123</v>
      </c>
      <c r="J8" s="30"/>
      <c r="K8" s="30"/>
      <c r="L8" s="30"/>
      <c r="M8" s="30"/>
      <c r="N8" s="30"/>
      <c r="O8" s="31">
        <f t="shared" si="0"/>
        <v>861</v>
      </c>
    </row>
    <row r="9" spans="1:15" ht="30" customHeight="1" x14ac:dyDescent="0.25">
      <c r="A9" s="1"/>
      <c r="B9" s="29" t="s">
        <v>38</v>
      </c>
      <c r="C9" s="30">
        <v>68</v>
      </c>
      <c r="D9" s="30">
        <v>68</v>
      </c>
      <c r="E9" s="30">
        <v>68</v>
      </c>
      <c r="F9" s="30">
        <v>68</v>
      </c>
      <c r="G9" s="30">
        <v>68</v>
      </c>
      <c r="H9" s="30">
        <v>68</v>
      </c>
      <c r="I9" s="30">
        <v>68</v>
      </c>
      <c r="J9" s="30"/>
      <c r="K9" s="30"/>
      <c r="L9" s="30"/>
      <c r="M9" s="30"/>
      <c r="N9" s="30"/>
      <c r="O9" s="31">
        <f t="shared" si="0"/>
        <v>476</v>
      </c>
    </row>
    <row r="10" spans="1:15" ht="30" customHeight="1" x14ac:dyDescent="0.25">
      <c r="A10" s="1"/>
      <c r="B10" s="29" t="s">
        <v>39</v>
      </c>
      <c r="C10" s="30">
        <v>125</v>
      </c>
      <c r="D10" s="30">
        <v>125</v>
      </c>
      <c r="E10" s="30">
        <v>125</v>
      </c>
      <c r="F10" s="30">
        <v>125</v>
      </c>
      <c r="G10" s="30">
        <v>125</v>
      </c>
      <c r="H10" s="30">
        <v>125</v>
      </c>
      <c r="I10" s="30">
        <v>125</v>
      </c>
      <c r="J10" s="30"/>
      <c r="K10" s="30"/>
      <c r="L10" s="30"/>
      <c r="M10" s="30"/>
      <c r="N10" s="30"/>
      <c r="O10" s="31">
        <f t="shared" si="0"/>
        <v>875</v>
      </c>
    </row>
    <row r="11" spans="1:15" ht="30" customHeight="1" x14ac:dyDescent="0.25">
      <c r="A11" s="1"/>
      <c r="B11" s="29" t="s">
        <v>40</v>
      </c>
      <c r="C11" s="30">
        <v>250</v>
      </c>
      <c r="D11" s="30">
        <v>262.5</v>
      </c>
      <c r="E11" s="30">
        <v>275.63</v>
      </c>
      <c r="F11" s="30">
        <v>289.41000000000003</v>
      </c>
      <c r="G11" s="30">
        <v>303.88</v>
      </c>
      <c r="H11" s="30">
        <v>319.07</v>
      </c>
      <c r="I11" s="30">
        <v>335.02</v>
      </c>
      <c r="J11" s="30"/>
      <c r="K11" s="30"/>
      <c r="L11" s="30"/>
      <c r="M11" s="30"/>
      <c r="N11" s="30"/>
      <c r="O11" s="31">
        <f>SUM(C11:N11)</f>
        <v>2035.51</v>
      </c>
    </row>
    <row r="12" spans="1:15" ht="30" customHeight="1" x14ac:dyDescent="0.25">
      <c r="A12" s="1"/>
      <c r="B12" s="29" t="s">
        <v>41</v>
      </c>
      <c r="C12" s="30">
        <v>100</v>
      </c>
      <c r="D12" s="30">
        <v>105</v>
      </c>
      <c r="E12" s="30">
        <v>110.25</v>
      </c>
      <c r="F12" s="30">
        <v>115.76</v>
      </c>
      <c r="G12" s="30">
        <v>121.55</v>
      </c>
      <c r="H12" s="30">
        <v>127.63</v>
      </c>
      <c r="I12" s="30">
        <v>134.01</v>
      </c>
      <c r="J12" s="30"/>
      <c r="K12" s="30"/>
      <c r="L12" s="30"/>
      <c r="M12" s="30"/>
      <c r="N12" s="30"/>
      <c r="O12" s="31">
        <f t="shared" si="0"/>
        <v>814.19999999999993</v>
      </c>
    </row>
    <row r="13" spans="1:15" ht="30" customHeight="1" x14ac:dyDescent="0.25">
      <c r="A13" s="1"/>
      <c r="B13" s="29" t="s">
        <v>42</v>
      </c>
      <c r="C13" s="30">
        <v>200</v>
      </c>
      <c r="D13" s="30">
        <v>210</v>
      </c>
      <c r="E13" s="30">
        <v>220.5</v>
      </c>
      <c r="F13" s="30">
        <v>231.53</v>
      </c>
      <c r="G13" s="30">
        <v>243.1</v>
      </c>
      <c r="H13" s="30">
        <v>255.26</v>
      </c>
      <c r="I13" s="30">
        <v>268.02</v>
      </c>
      <c r="J13" s="30"/>
      <c r="K13" s="30"/>
      <c r="L13" s="30"/>
      <c r="M13" s="30"/>
      <c r="N13" s="30"/>
      <c r="O13" s="31">
        <f t="shared" si="0"/>
        <v>1628.4099999999999</v>
      </c>
    </row>
    <row r="14" spans="1:15" ht="30" customHeight="1" x14ac:dyDescent="0.25">
      <c r="A14" s="1"/>
      <c r="B14" s="29" t="s">
        <v>43</v>
      </c>
      <c r="C14" s="30">
        <v>0</v>
      </c>
      <c r="D14" s="30">
        <v>0</v>
      </c>
      <c r="E14" s="30">
        <v>0</v>
      </c>
      <c r="F14" s="30">
        <v>0</v>
      </c>
      <c r="G14" s="30">
        <v>0</v>
      </c>
      <c r="H14" s="30">
        <v>0</v>
      </c>
      <c r="I14" s="30">
        <v>0</v>
      </c>
      <c r="J14" s="30"/>
      <c r="K14" s="30"/>
      <c r="L14" s="30"/>
      <c r="M14" s="30"/>
      <c r="N14" s="30"/>
      <c r="O14" s="31">
        <f t="shared" si="0"/>
        <v>0</v>
      </c>
    </row>
    <row r="15" spans="1:15" ht="30" customHeight="1" x14ac:dyDescent="0.25">
      <c r="A15" s="1"/>
      <c r="B15" s="29" t="s">
        <v>44</v>
      </c>
      <c r="C15" s="30">
        <v>0</v>
      </c>
      <c r="D15" s="30">
        <v>0</v>
      </c>
      <c r="E15" s="30">
        <v>0</v>
      </c>
      <c r="F15" s="30">
        <v>0</v>
      </c>
      <c r="G15" s="30">
        <v>0</v>
      </c>
      <c r="H15" s="30">
        <v>0</v>
      </c>
      <c r="I15" s="30">
        <v>0</v>
      </c>
      <c r="J15" s="30"/>
      <c r="K15" s="30"/>
      <c r="L15" s="30"/>
      <c r="M15" s="30"/>
      <c r="N15" s="30"/>
      <c r="O15" s="31">
        <f t="shared" si="0"/>
        <v>0</v>
      </c>
    </row>
    <row r="16" spans="1:15" ht="30" customHeight="1" x14ac:dyDescent="0.25">
      <c r="A16" s="1"/>
      <c r="B16" s="29" t="s">
        <v>45</v>
      </c>
      <c r="C16" s="30">
        <v>0</v>
      </c>
      <c r="D16" s="30">
        <v>0</v>
      </c>
      <c r="E16" s="30">
        <v>0</v>
      </c>
      <c r="F16" s="30">
        <v>0</v>
      </c>
      <c r="G16" s="30">
        <v>0</v>
      </c>
      <c r="H16" s="30">
        <v>0</v>
      </c>
      <c r="I16" s="30">
        <v>0</v>
      </c>
      <c r="J16" s="30"/>
      <c r="K16" s="30"/>
      <c r="L16" s="30"/>
      <c r="M16" s="30"/>
      <c r="N16" s="30"/>
      <c r="O16" s="31">
        <f t="shared" si="0"/>
        <v>0</v>
      </c>
    </row>
    <row r="17" spans="2:15" ht="30" customHeight="1" x14ac:dyDescent="0.25">
      <c r="B17" s="33" t="s">
        <v>48</v>
      </c>
      <c r="C17" s="34">
        <f>IF(SUM(C4:C16)=0,"",SUM(C4:C16))</f>
        <v>10841</v>
      </c>
      <c r="D17" s="34">
        <f>IF(SUM(D4:D16)=0,"",SUM(D4:D16))</f>
        <v>11367.25</v>
      </c>
      <c r="E17" s="34">
        <f>IF(SUM(E4:E16)=0,"",SUM(E4:E16))</f>
        <v>11919.82</v>
      </c>
      <c r="F17" s="34">
        <f>IF(SUM(F4:F16)=0,"",SUM(F4:F16))</f>
        <v>12500.010000000002</v>
      </c>
      <c r="G17" s="34">
        <f>IF(SUM(G4:G16)=0,"",SUM(G4:G16))</f>
        <v>13109.21</v>
      </c>
      <c r="H17" s="34">
        <f>IF(SUM(H4:H16)=0,"",SUM(H4:H16))</f>
        <v>13748.859999999999</v>
      </c>
      <c r="I17" s="34">
        <f>IF(SUM(I4:I16)=0,"",SUM(I4:I16))</f>
        <v>14420.509999999998</v>
      </c>
      <c r="J17" s="34" t="str">
        <f>IF(SUM(J4:J16)=0,"",SUM(J4:J16))</f>
        <v/>
      </c>
      <c r="K17" s="34" t="str">
        <f>IF(SUM(K4:K16)=0,"",SUM(K4:K16))</f>
        <v/>
      </c>
      <c r="L17" s="34" t="str">
        <f>IF(SUM(L4:L16)=0,"",SUM(L4:L16))</f>
        <v/>
      </c>
      <c r="M17" s="34" t="str">
        <f>IF(SUM(M4:M16)=0,"",SUM(M4:M16))</f>
        <v/>
      </c>
      <c r="N17" s="34" t="str">
        <f>IF(SUM(N4:N16)=0,"",SUM(N4:N16))</f>
        <v/>
      </c>
      <c r="O17" s="35">
        <f>SUBTOTAL(109,支出[年度累計])</f>
        <v>87906.66</v>
      </c>
    </row>
  </sheetData>
  <dataConsolidate/>
  <mergeCells count="3">
    <mergeCell ref="B1:B2"/>
    <mergeCell ref="C1:K1"/>
    <mergeCell ref="C2:K2"/>
  </mergeCells>
  <phoneticPr fontId="1"/>
  <dataValidations count="7">
    <dataValidation allowBlank="1" showInputMessage="1" showErrorMessage="1" prompt="この見出しの下にあるこの列に今月の事業費を入力します" sqref="C3:N3"/>
    <dataValidation allowBlank="1" showInputMessage="1" showErrorMessage="1" prompt="年度累計金額はこの見出しの下にあるこの列で自動計算されます表の最後の行には、事業費の合計があります。" sqref="O3"/>
    <dataValidation allowBlank="1" showInputMessage="1" showErrorMessage="1" prompt="この見出しの下にあるこの列で事業費アイテムを入力またはカスタマイズします" sqref="B3"/>
    <dataValidation allowBlank="1" showInputMessage="1" prompt="このワークシートのタイトルは、このセルにあります。会社名は、下のセルで自動的に更新されます。" sqref="C1:K1"/>
    <dataValidation allowBlank="1" showInputMessage="1" showErrorMessage="1" prompt="このワークシートでの支出の表に事業費を入力します。総額は自動的に計算されます" sqref="A1"/>
    <dataValidation allowBlank="1" showInputMessage="1" showErrorMessage="1" prompt="このセルの年と C2 の会社名が自動的に更新されます。" sqref="B1:B2"/>
    <dataValidation allowBlank="1" showInputMessage="1" showErrorMessage="1" prompt="会社名は、このセルで自動的に更新されます。下の表に支出の詳細を入力します" sqref="C2:K2"/>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4:O16" emptyCellReference="1"/>
  </ignoredError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損益</vt:lpstr>
      <vt:lpstr>収益</vt:lpstr>
      <vt:lpstr>事業費</vt:lpstr>
      <vt:lpstr>事業費!Print_Titles</vt:lpstr>
      <vt:lpstr>収益!Print_Titles</vt:lpstr>
      <vt:lpstr>損益!Print_Titles</vt:lpstr>
      <vt:lpstr>純利益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2018-02-27T04:33:55Z</dcterms:created>
  <dcterms:modified xsi:type="dcterms:W3CDTF">2018-04-27T07:15:45Z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