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filterPrivacy="1" hidePivotFieldList="1"/>
  <xr:revisionPtr revIDLastSave="0" documentId="13_ncr:1_{C4D1EE3C-A426-4D3D-A32C-5B2B34441F48}" xr6:coauthVersionLast="43" xr6:coauthVersionMax="43" xr10:uidLastSave="{00000000-0000-0000-0000-000000000000}"/>
  <bookViews>
    <workbookView xWindow="-120" yWindow="-120" windowWidth="28650" windowHeight="16110" xr2:uid="{00000000-000D-0000-FFFF-FFFF00000000}"/>
  </bookViews>
  <sheets>
    <sheet name="大学の履修単位計画シート" sheetId="1" r:id="rId1"/>
    <sheet name="コース" sheetId="5" r:id="rId2"/>
    <sheet name="学期の概要データ" sheetId="4" r:id="rId3"/>
  </sheets>
  <definedNames>
    <definedName name="_xlnm.Print_Titles" localSheetId="1">コース!$1:$2</definedName>
    <definedName name="要件_参照">学位_要件[単位要件]</definedName>
    <definedName name="履修単位_残り">学位_要件[[#Totals],[残り]]</definedName>
    <definedName name="履修単位_取得">学位_要件[[#Totals],[修得]]</definedName>
    <definedName name="履修単位_必要">学位_要件[[#Totals],[合計]]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<sst xmlns="http://schemas.openxmlformats.org/spreadsheetml/2006/main" count="164" uniqueCount="86">
  <si>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大学の履修単位計画シート</t>
  </si>
  <si>
    <t>学期の概要</t>
  </si>
  <si>
    <t>このセルには、各学期の合計単位数とクラスを示す横棒グラフが表示されます。このピボットグラフは、学期の概要データ ワークシートのピボットテーブルに基づいて自動的に更新されます。</t>
  </si>
  <si>
    <t>上記のピボットグラフを更新するには、グラフを選択します。
マウスの右ボタンを 1 回クリックして、ショートカット メニューを表示します。
[更新] または [すべて更新] を選択して、グラフを更新します。</t>
  </si>
  <si>
    <t>単位要件</t>
  </si>
  <si>
    <t>専攻</t>
  </si>
  <si>
    <t>副専攻</t>
  </si>
  <si>
    <t>選択科目</t>
  </si>
  <si>
    <t>一般教養</t>
  </si>
  <si>
    <t>合計</t>
  </si>
  <si>
    <t>全体の進行状況</t>
  </si>
  <si>
    <t>使用できません</t>
  </si>
  <si>
    <t>修得</t>
  </si>
  <si>
    <t>残り</t>
  </si>
  <si>
    <t>大学の講義</t>
  </si>
  <si>
    <t>科目名</t>
  </si>
  <si>
    <t>人類学</t>
  </si>
  <si>
    <t>応用音楽</t>
  </si>
  <si>
    <t>美術史</t>
  </si>
  <si>
    <t xml:space="preserve">美術史 </t>
  </si>
  <si>
    <t>オーラル スキル I</t>
  </si>
  <si>
    <t>オーラル スキル II</t>
  </si>
  <si>
    <t>オーラル スキル III</t>
  </si>
  <si>
    <t>オーラル スキル IV</t>
  </si>
  <si>
    <t>指揮 I</t>
  </si>
  <si>
    <t>英語のライティング</t>
  </si>
  <si>
    <t>フォームと分析</t>
  </si>
  <si>
    <t>人類学入門</t>
  </si>
  <si>
    <t>数学 101</t>
  </si>
  <si>
    <t>西洋文明の音楽史 I</t>
  </si>
  <si>
    <t>西洋文明の音楽史 II</t>
  </si>
  <si>
    <t>音楽理論 I</t>
  </si>
  <si>
    <t>音楽理論 II</t>
  </si>
  <si>
    <t>音楽理論 III</t>
  </si>
  <si>
    <t>音楽理論 IV</t>
  </si>
  <si>
    <t>ピアノ クラス</t>
  </si>
  <si>
    <t>社会科学 101</t>
  </si>
  <si>
    <t>社会学 101</t>
  </si>
  <si>
    <t>ジャズの世界</t>
  </si>
  <si>
    <t>音楽の世界 I</t>
  </si>
  <si>
    <t>音楽の世界 II</t>
  </si>
  <si>
    <t>音楽の世界 III</t>
  </si>
  <si>
    <t>科目番号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</si>
  <si>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</si>
  <si>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</si>
  <si>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</si>
  <si>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</si>
  <si>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</si>
  <si>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</si>
  <si>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</si>
  <si>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</si>
  <si>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</si>
  <si>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</si>
  <si>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</si>
  <si>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</si>
  <si>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</si>
  <si>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</si>
  <si>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</si>
  <si>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</si>
  <si>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</si>
  <si>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</si>
  <si>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</si>
  <si>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</si>
  <si>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</si>
  <si>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</si>
  <si>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</si>
  <si>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</si>
  <si>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</si>
  <si>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</si>
  <si>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学位必修</t>
  </si>
  <si>
    <t>単位</t>
  </si>
  <si>
    <t>完了?</t>
  </si>
  <si>
    <t>はい</t>
  </si>
  <si>
    <t>いいえ</t>
  </si>
  <si>
    <t>学期</t>
  </si>
  <si>
    <t>学期 1</t>
  </si>
  <si>
    <t>学期 3</t>
  </si>
  <si>
    <t>学期 2</t>
  </si>
  <si>
    <t>学期 4</t>
  </si>
  <si>
    <t>学期 5</t>
  </si>
  <si>
    <t>学期の概要データ</t>
  </si>
  <si>
    <t>このピボットテーブルは、大学の履修単位計画シートの学期の概要ピボットグラフのデータ ソースです。</t>
  </si>
  <si>
    <t xml:space="preserve">クラス </t>
  </si>
  <si>
    <t>集計</t>
  </si>
  <si>
    <t xml:space="preserve">単位 </t>
  </si>
  <si>
    <t>文学士音楽史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</si>
</sst>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31" x14ac:knownFonts="1">
    <font>
      <sz val="11"/>
      <color theme="1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26"/>
      <color theme="0"/>
      <name val="Meiryo UI"/>
      <family val="2"/>
      <charset val="128"/>
    </font>
    <font>
      <sz val="14"/>
      <color theme="0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26"/>
      <color theme="0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6"/>
      <name val="Meiryo UI"/>
      <family val="2"/>
      <charset val="128"/>
    </font>
    <font>
      <sz val="26"/>
      <color theme="0"/>
      <name val="Meiryo UI"/>
      <family val="2"/>
    </font>
    <font>
      <i/>
      <sz val="11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" borderId="0" applyNumberFormat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177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7" applyNumberFormat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4" fillId="8" borderId="12" applyNumberFormat="0" applyAlignment="0" applyProtection="0"/>
    <xf numFmtId="0" fontId="18" fillId="0" borderId="14" applyNumberFormat="0" applyFill="0" applyAlignment="0" applyProtection="0"/>
    <xf numFmtId="0" fontId="9" fillId="9" borderId="1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5" fillId="2" borderId="0" xfId="1" applyFont="1" applyAlignment="1">
      <alignment horizontal="left" vertical="center" indent="2"/>
    </xf>
    <xf numFmtId="0" fontId="19" fillId="2" borderId="0" xfId="1" applyFont="1" applyAlignment="1">
      <alignment horizontal="center"/>
    </xf>
    <xf numFmtId="0" fontId="19" fillId="2" borderId="0" xfId="1" applyFont="1" applyAlignment="1">
      <alignment vertical="center"/>
    </xf>
    <xf numFmtId="0" fontId="20" fillId="0" borderId="0" xfId="0" applyFont="1">
      <alignment vertical="center" wrapText="1"/>
    </xf>
    <xf numFmtId="0" fontId="20" fillId="0" borderId="0" xfId="0" applyFont="1" applyAlignment="1">
      <alignment horizontal="left" vertical="center" indent="3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3" fillId="2" borderId="5" xfId="1" applyFont="1" applyBorder="1" applyAlignment="1">
      <alignment horizontal="left" vertical="center" wrapText="1" indent="1"/>
    </xf>
    <xf numFmtId="0" fontId="20" fillId="0" borderId="0" xfId="0" applyFont="1" applyFill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2" fillId="2" borderId="0" xfId="1" applyFont="1" applyAlignment="1">
      <alignment horizontal="left" vertical="center" indent="2"/>
    </xf>
    <xf numFmtId="0" fontId="19" fillId="2" borderId="0" xfId="1" applyFont="1" applyBorder="1" applyAlignment="1">
      <alignment horizontal="left" vertical="center" indent="1"/>
    </xf>
    <xf numFmtId="0" fontId="20" fillId="2" borderId="0" xfId="0" applyFont="1" applyFill="1">
      <alignment vertical="center" wrapText="1"/>
    </xf>
    <xf numFmtId="0" fontId="24" fillId="2" borderId="5" xfId="3" applyFont="1" applyBorder="1" applyAlignment="1">
      <alignment horizontal="left" vertical="center" wrapText="1"/>
    </xf>
    <xf numFmtId="0" fontId="24" fillId="2" borderId="0" xfId="3" applyFont="1" applyBorder="1" applyAlignment="1">
      <alignment horizontal="left" vertical="center" wrapText="1"/>
    </xf>
    <xf numFmtId="0" fontId="24" fillId="2" borderId="0" xfId="3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25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top" wrapText="1"/>
    </xf>
    <xf numFmtId="0" fontId="28" fillId="0" borderId="0" xfId="2" applyFont="1" applyFill="1" applyAlignment="1">
      <alignment horizontal="right" vertical="center" indent="1"/>
    </xf>
    <xf numFmtId="0" fontId="29" fillId="0" borderId="1" xfId="0" applyFont="1" applyFill="1" applyBorder="1" applyAlignment="1"/>
    <xf numFmtId="0" fontId="29" fillId="0" borderId="2" xfId="0" applyFont="1" applyFill="1" applyBorder="1" applyAlignment="1"/>
    <xf numFmtId="0" fontId="30" fillId="0" borderId="4" xfId="0" applyFont="1" applyFill="1" applyBorder="1" applyAlignment="1">
      <alignment horizontal="left" vertical="center" indent="1"/>
    </xf>
    <xf numFmtId="0" fontId="20" fillId="0" borderId="3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9" builtinId="23" customBuiltin="1"/>
    <cellStyle name="どちらでもない" xfId="14" builtinId="28" customBuiltin="1"/>
    <cellStyle name="パーセント" xfId="8" builtinId="5" customBuiltin="1"/>
    <cellStyle name="メモ" xfId="9" builtinId="10" customBuiltin="1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5" builtinId="6" customBuiltin="1"/>
    <cellStyle name="桁区切り [0.00]" xfId="4" builtinId="3" customBuiltin="1"/>
    <cellStyle name="見出し 1" xfId="3" builtinId="16" customBuiltin="1"/>
    <cellStyle name="見出し 2" xfId="10" builtinId="17" customBuiltin="1"/>
    <cellStyle name="見出し 3" xfId="11" builtinId="18" customBuiltin="1"/>
    <cellStyle name="見出し 4" xfId="2" builtinId="19" customBuiltin="1"/>
    <cellStyle name="集計" xfId="22" builtinId="25" customBuiltin="1"/>
    <cellStyle name="出力" xfId="16" builtinId="21" customBuiltin="1"/>
    <cellStyle name="説明文" xfId="21" builtinId="53" customBuiltin="1"/>
    <cellStyle name="通貨" xfId="7" builtinId="7" customBuiltin="1"/>
    <cellStyle name="通貨 [0.00]" xfId="6" builtinId="4" customBuiltin="1"/>
    <cellStyle name="入力" xfId="15" builtinId="20" customBuiltin="1"/>
    <cellStyle name="標準" xfId="0" builtinId="0" customBuiltin="1"/>
    <cellStyle name="良い" xfId="12" builtinId="26" customBuiltin="1"/>
  </cellStyles>
  <dxfs count="39"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vertical="center" textRotation="0" wrapText="0" indent="0" justifyLastLine="0" shrinkToFit="0" readingOrder="0"/>
    </dxf>
    <dxf>
      <border>
        <bottom style="thick">
          <color theme="6" tint="-0.499984740745262"/>
        </bottom>
      </border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コースのリスト" pivot="0" count="3" xr9:uid="{00000000-0011-0000-FFFF-FFFF00000000}">
      <tableStyleElement type="wholeTable" dxfId="38"/>
      <tableStyleElement type="headerRow" dxfId="37"/>
      <tableStyleElement type="secondRowStripe" dxfId="36"/>
    </tableStyle>
    <tableStyle name="履修単位の要件の概要" pivot="0" count="3" xr9:uid="{00000000-0011-0000-FFFF-FFFF01000000}">
      <tableStyleElement type="wholeTable" dxfId="35"/>
      <tableStyleElement type="headerRow" dxfId="34"/>
      <tableStyleElement type="totalRow" dxfId="33"/>
    </tableStyle>
    <tableStyle name="学期の概要" table="0" count="3" xr9:uid="{00000000-0011-0000-FFFF-FFFF02000000}">
      <tableStyleElement type="headerRow" dxfId="32"/>
      <tableStyleElement type="totalRow" dxfId="31"/>
      <tableStyleElement type="secondRowStripe" dxfId="30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[Office_35054818_TF00000034.xlsx]学期の概要データ!学期_概要_ピボットテーブル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学期の概要データ!$B$4</c:f>
              <c:strCache>
                <c:ptCount val="1"/>
                <c:pt idx="0">
                  <c:v>単位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学期の概要データ!$A$5:$A$10</c:f>
              <c:strCache>
                <c:ptCount val="5"/>
                <c:pt idx="0">
                  <c:v>学期 1</c:v>
                </c:pt>
                <c:pt idx="1">
                  <c:v>学期 2</c:v>
                </c:pt>
                <c:pt idx="2">
                  <c:v>学期 3</c:v>
                </c:pt>
                <c:pt idx="3">
                  <c:v>学期 4</c:v>
                </c:pt>
                <c:pt idx="4">
                  <c:v>学期 5</c:v>
                </c:pt>
              </c:strCache>
            </c:strRef>
          </c:cat>
          <c:val>
            <c:numRef>
              <c:f>学期の概要データ!$B$5:$B$10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学期の概要データ!$C$4</c:f>
              <c:strCache>
                <c:ptCount val="1"/>
                <c:pt idx="0">
                  <c:v>クラス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学期の概要データ!$A$5:$A$10</c:f>
              <c:strCache>
                <c:ptCount val="5"/>
                <c:pt idx="0">
                  <c:v>学期 1</c:v>
                </c:pt>
                <c:pt idx="1">
                  <c:v>学期 2</c:v>
                </c:pt>
                <c:pt idx="2">
                  <c:v>学期 3</c:v>
                </c:pt>
                <c:pt idx="3">
                  <c:v>学期 4</c:v>
                </c:pt>
                <c:pt idx="4">
                  <c:v>学期 5</c:v>
                </c:pt>
              </c:strCache>
            </c:strRef>
          </c:cat>
          <c:val>
            <c:numRef>
              <c:f>学期の概要データ!$C$5:$C$10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7231553013664465"/>
          <c:y val="0.22643199011888224"/>
          <c:w val="0.12768425796846622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2118995</xdr:colOff>
      <xdr:row>8</xdr:row>
      <xdr:rowOff>171450</xdr:rowOff>
    </xdr:to>
    <xdr:graphicFrame macro="">
      <xdr:nvGraphicFramePr>
        <xdr:cNvPr id="2" name="学期_概要" descr="各学期の合計履修単位数とクラス数を示す横棒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3645.45796388889" createdVersion="6" refreshedVersion="6" minRefreshableVersion="3" recordCount="27" xr:uid="{00000000-000A-0000-FFFF-FFFF0D000000}">
  <cacheSource type="worksheet">
    <worksheetSource name="コース"/>
  </cacheSource>
  <cacheFields count="6">
    <cacheField name="科目名" numFmtId="0">
      <sharedItems count="26">
        <s v="人類学"/>
        <s v="応用音楽"/>
        <s v="美術史"/>
        <s v="美術史 "/>
        <s v="オーラル スキル I"/>
        <s v="オーラル スキル II"/>
        <s v="オーラル スキル III"/>
        <s v="オーラル スキル IV"/>
        <s v="指揮 I"/>
        <s v="英語のライティング"/>
        <s v="フォームと分析"/>
        <s v="人類学入門"/>
        <s v="数学 101"/>
        <s v="西洋文明の音楽史 I"/>
        <s v="西洋文明の音楽史 II"/>
        <s v="音楽理論 I"/>
        <s v="音楽理論 II"/>
        <s v="音楽理論 III"/>
        <s v="音楽理論 IV"/>
        <s v="ピアノ クラス"/>
        <s v="社会科学 101"/>
        <s v="社会学 101"/>
        <s v="ジャズの世界"/>
        <s v="音楽の世界 I"/>
        <s v="音楽の世界 II"/>
        <s v="音楽の世界 III"/>
      </sharedItems>
    </cacheField>
    <cacheField name="科目番号" numFmtId="0">
      <sharedItems/>
    </cacheField>
    <cacheField name="学位必修" numFmtId="0">
      <sharedItems/>
    </cacheField>
    <cacheField name="単位" numFmtId="0">
      <sharedItems containsSemiMixedTypes="0" containsString="0" containsNumber="1" containsInteger="1" minValue="2" maxValue="4"/>
    </cacheField>
    <cacheField name="完了?" numFmtId="0">
      <sharedItems containsBlank="1"/>
    </cacheField>
    <cacheField name="学期" numFmtId="0">
      <sharedItems count="5">
        <s v="学期 1"/>
        <s v="学期 3"/>
        <s v="学期 2"/>
        <s v="学期 4"/>
        <s v="学期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一般教養"/>
    <n v="4"/>
    <s v="はい"/>
    <x v="0"/>
  </r>
  <r>
    <x v="1"/>
    <s v="MUS 215"/>
    <s v="専攻"/>
    <n v="3"/>
    <m/>
    <x v="1"/>
  </r>
  <r>
    <x v="2"/>
    <s v="ART 101"/>
    <s v="一般教養"/>
    <n v="2"/>
    <s v="はい"/>
    <x v="0"/>
  </r>
  <r>
    <x v="3"/>
    <s v="ART 201"/>
    <s v="一般教養"/>
    <n v="2"/>
    <s v="はい"/>
    <x v="2"/>
  </r>
  <r>
    <x v="4"/>
    <s v="MUS 113"/>
    <s v="専攻"/>
    <n v="2"/>
    <s v="はい"/>
    <x v="0"/>
  </r>
  <r>
    <x v="5"/>
    <s v="MUS 213"/>
    <s v="専攻"/>
    <n v="2"/>
    <s v="はい"/>
    <x v="2"/>
  </r>
  <r>
    <x v="6"/>
    <s v="MUS 313"/>
    <s v="専攻"/>
    <n v="2"/>
    <m/>
    <x v="1"/>
  </r>
  <r>
    <x v="7"/>
    <s v="MUS 413"/>
    <s v="専攻"/>
    <n v="2"/>
    <m/>
    <x v="3"/>
  </r>
  <r>
    <x v="8"/>
    <s v="MUS 114"/>
    <s v="専攻"/>
    <n v="2"/>
    <s v="はい"/>
    <x v="0"/>
  </r>
  <r>
    <x v="9"/>
    <s v="ENG 101"/>
    <s v="一般教養"/>
    <n v="3"/>
    <s v="はい"/>
    <x v="0"/>
  </r>
  <r>
    <x v="9"/>
    <s v="ENG 201"/>
    <s v="一般教養"/>
    <n v="3"/>
    <s v="はい"/>
    <x v="2"/>
  </r>
  <r>
    <x v="10"/>
    <s v="MUS 214"/>
    <s v="専攻"/>
    <n v="2"/>
    <s v="はい"/>
    <x v="2"/>
  </r>
  <r>
    <x v="11"/>
    <s v="GEN 208"/>
    <s v="一般教養"/>
    <n v="3"/>
    <s v="はい"/>
    <x v="2"/>
  </r>
  <r>
    <x v="12"/>
    <s v="MAT 101"/>
    <s v="一般教養"/>
    <n v="3"/>
    <s v="はい"/>
    <x v="0"/>
  </r>
  <r>
    <x v="13"/>
    <s v="MUS 101"/>
    <s v="専攻"/>
    <n v="2"/>
    <s v="はい"/>
    <x v="0"/>
  </r>
  <r>
    <x v="14"/>
    <s v="MUS 201"/>
    <s v="専攻"/>
    <n v="2"/>
    <s v="はい"/>
    <x v="0"/>
  </r>
  <r>
    <x v="15"/>
    <s v="MUS 110"/>
    <s v="専攻"/>
    <n v="2"/>
    <s v="はい"/>
    <x v="2"/>
  </r>
  <r>
    <x v="16"/>
    <s v="MUS 210"/>
    <s v="専攻"/>
    <n v="2"/>
    <s v="はい"/>
    <x v="1"/>
  </r>
  <r>
    <x v="17"/>
    <s v="MUS 310"/>
    <s v="専攻"/>
    <n v="2"/>
    <m/>
    <x v="3"/>
  </r>
  <r>
    <x v="18"/>
    <s v="MUS 410"/>
    <s v="専攻"/>
    <n v="2"/>
    <m/>
    <x v="4"/>
  </r>
  <r>
    <x v="19"/>
    <s v="MUS 109"/>
    <s v="専攻"/>
    <n v="2"/>
    <s v="はい"/>
    <x v="0"/>
  </r>
  <r>
    <x v="20"/>
    <s v="SOC 101"/>
    <s v="一般教養"/>
    <n v="3"/>
    <s v="はい"/>
    <x v="0"/>
  </r>
  <r>
    <x v="21"/>
    <s v="SOC 201"/>
    <s v="一般教養"/>
    <n v="3"/>
    <s v="はい"/>
    <x v="0"/>
  </r>
  <r>
    <x v="22"/>
    <s v="MUS 105"/>
    <s v="選択科目"/>
    <n v="4"/>
    <s v="はい"/>
    <x v="2"/>
  </r>
  <r>
    <x v="23"/>
    <s v="MUS 112"/>
    <s v="専攻"/>
    <n v="2"/>
    <s v="はい"/>
    <x v="0"/>
  </r>
  <r>
    <x v="24"/>
    <s v="MUS 212"/>
    <s v="専攻"/>
    <n v="2"/>
    <s v="はい"/>
    <x v="2"/>
  </r>
  <r>
    <x v="25"/>
    <s v="MUS 213"/>
    <s v="専攻"/>
    <n v="2"/>
    <s v="いいえ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学期_概要_ピボットテーブル" cacheId="0" applyNumberFormats="0" applyBorderFormats="0" applyFontFormats="0" applyPatternFormats="0" applyAlignmentFormats="0" applyWidthHeightFormats="1" dataCaption="Values" grandTotalCaption="集計" updatedVersion="6" minRefreshableVersion="3" itemPrintTitles="1" createdVersion="4" indent="0" outline="1" outlineData="1" multipleFieldFilters="0" chartFormat="21" rowHeaderCaption="学期">
  <location ref="A4:C10" firstHeaderRow="0" firstDataRow="1" firstDataCol="1"/>
  <pivotFields count="6">
    <pivotField dataField="1" showAll="0">
      <items count="27">
        <item x="4"/>
        <item x="5"/>
        <item x="6"/>
        <item x="7"/>
        <item x="22"/>
        <item x="19"/>
        <item x="10"/>
        <item x="9"/>
        <item x="1"/>
        <item x="23"/>
        <item x="24"/>
        <item x="25"/>
        <item x="15"/>
        <item x="16"/>
        <item x="17"/>
        <item x="18"/>
        <item x="8"/>
        <item x="20"/>
        <item x="21"/>
        <item x="0"/>
        <item x="11"/>
        <item x="12"/>
        <item x="13"/>
        <item x="14"/>
        <item x="2"/>
        <item x="3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単位 " fld="3" baseField="5" baseItem="0"/>
    <dataField name="クラス " fld="0" subtotal="count" baseField="5" baseItem="0"/>
  </dataFields>
  <formats count="3">
    <format dxfId="13">
      <pivotArea outline="0" collapsedLevelsAreSubtotals="1" fieldPosition="0"/>
    </format>
    <format dxfId="12">
      <pivotArea type="all" dataOnly="0" outline="0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学期の概要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このピボットテーブルでは、学期別に合計履修単位数とクラス数が計算されます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学位_要件" displayName="学位_要件" ref="C4:F9" totalsRowCount="1" headerRowDxfId="2" dataDxfId="0" totalsRowDxfId="1" headerRowBorderDxfId="29">
  <tableColumns count="4">
    <tableColumn id="1" xr3:uid="{00000000-0010-0000-0000-000001000000}" name="単位要件" totalsRowLabel="合計" dataDxfId="10" totalsRowDxfId="9"/>
    <tableColumn id="2" xr3:uid="{00000000-0010-0000-0000-000002000000}" name="合計" totalsRowFunction="sum" dataDxfId="8" totalsRowDxfId="7"/>
    <tableColumn id="3" xr3:uid="{00000000-0010-0000-0000-000003000000}" name="修得" totalsRowFunction="sum" dataDxfId="6" totalsRowDxfId="5">
      <calculatedColumnFormula>IFERROR(SUMIFS(コース[単位],コース[学位必修],学位_要件[[#This Row],[単位要件]],コース[完了?],"=はい"),"")</calculatedColumnFormula>
    </tableColumn>
    <tableColumn id="4" xr3:uid="{00000000-0010-0000-0000-000004000000}" name="残り" totalsRowFunction="sum" dataDxfId="4" totalsRowDxfId="3">
      <calculatedColumnFormula>IFERROR(学位_要件[[#This Row],[合計]]-学位_要件[[#This Row],[修得]],"")</calculatedColumnFormula>
    </tableColumn>
  </tableColumns>
  <tableStyleInfo name="履修単位の要件の概要" showFirstColumn="0" showLastColumn="0" showRowStripes="0" showColumnStripes="1"/>
  <extLst>
    <ext xmlns:x14="http://schemas.microsoft.com/office/spreadsheetml/2009/9/main" uri="{504A1905-F514-4f6f-8877-14C23A59335A}">
      <x14:table altTextSummary="合計履修単位、取得した履修単位、必要な履修単位を含む、専攻などの履修単位の要件のリスト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コース" displayName="コース" ref="A2:F29" headerRowDxfId="28" dataDxfId="27" totalsRowDxfId="26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科目名" totalsRowLabel="集計" dataDxfId="25" totalsRowDxfId="24"/>
    <tableColumn id="2" xr3:uid="{00000000-0010-0000-0100-000002000000}" name="科目番号" dataDxfId="23" totalsRowDxfId="22"/>
    <tableColumn id="3" xr3:uid="{00000000-0010-0000-0100-000003000000}" name="学位必修" dataDxfId="21" totalsRowDxfId="20"/>
    <tableColumn id="4" xr3:uid="{00000000-0010-0000-0100-000004000000}" name="単位" dataDxfId="19" totalsRowDxfId="18"/>
    <tableColumn id="6" xr3:uid="{00000000-0010-0000-0100-000006000000}" name="完了?" dataDxfId="17" totalsRowDxfId="16"/>
    <tableColumn id="5" xr3:uid="{00000000-0010-0000-0100-000005000000}" name="学期" totalsRowFunction="count" dataDxfId="15" totalsRowDxfId="14"/>
  </tableColumns>
  <tableStyleInfo name="コースのリスト" showFirstColumn="0" showLastColumn="0" showRowStripes="1" showColumnStripes="0"/>
  <extLst>
    <ext xmlns:x14="http://schemas.microsoft.com/office/spreadsheetml/2009/9/main" uri="{504A1905-F514-4f6f-8877-14C23A59335A}">
      <x14:table altTextSummary="この表にコース名、コース番号、履修単位、学期の番号を入力します。完了に対して [はい] または [いいえ] を選択し、学位の要件を選択します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25"/>
  <cols>
    <col min="1" max="1" width="31.5546875" style="4" customWidth="1"/>
    <col min="2" max="2" width="31.77734375" style="4" customWidth="1"/>
    <col min="3" max="3" width="26" style="4" customWidth="1"/>
    <col min="4" max="4" width="16.33203125" style="4" customWidth="1"/>
    <col min="5" max="5" width="19.44140625" style="4" customWidth="1"/>
    <col min="6" max="6" width="22.109375" style="4" customWidth="1"/>
    <col min="7" max="7" width="2.5546875" style="4" customWidth="1"/>
    <col min="8" max="16384" width="8.88671875" style="4"/>
  </cols>
  <sheetData>
    <row r="1" spans="1:6" ht="6.75" customHeight="1" x14ac:dyDescent="0.25">
      <c r="A1" s="14" t="s">
        <v>0</v>
      </c>
      <c r="B1" s="14"/>
      <c r="C1" s="15"/>
      <c r="D1" s="15"/>
      <c r="E1" s="15"/>
      <c r="F1" s="15"/>
    </row>
    <row r="2" spans="1:6" ht="51" customHeight="1" x14ac:dyDescent="0.25">
      <c r="A2" s="14"/>
      <c r="B2" s="14"/>
      <c r="C2" s="16" t="s">
        <v>85</v>
      </c>
      <c r="D2" s="17"/>
      <c r="E2" s="17"/>
      <c r="F2" s="17"/>
    </row>
    <row r="3" spans="1:6" ht="6.75" customHeight="1" x14ac:dyDescent="0.25">
      <c r="A3" s="14"/>
      <c r="B3" s="14"/>
      <c r="C3" s="18"/>
      <c r="D3" s="18"/>
      <c r="E3" s="18"/>
      <c r="F3" s="18"/>
    </row>
    <row r="4" spans="1:6" ht="36" customHeight="1" thickBot="1" x14ac:dyDescent="0.3">
      <c r="A4" s="19" t="s">
        <v>1</v>
      </c>
      <c r="B4" s="20"/>
      <c r="C4" s="21" t="s">
        <v>4</v>
      </c>
      <c r="D4" s="22" t="s">
        <v>9</v>
      </c>
      <c r="E4" s="22" t="s">
        <v>12</v>
      </c>
      <c r="F4" s="22" t="s">
        <v>13</v>
      </c>
    </row>
    <row r="5" spans="1:6" ht="30" customHeight="1" thickTop="1" x14ac:dyDescent="0.25">
      <c r="A5" s="23" t="s">
        <v>2</v>
      </c>
      <c r="B5" s="23"/>
      <c r="C5" s="9" t="s">
        <v>5</v>
      </c>
      <c r="D5" s="24">
        <v>54</v>
      </c>
      <c r="E5" s="24">
        <f>IFERROR(SUMIFS(コース[単位],コース[学位必修],学位_要件[[#This Row],[単位要件]],コース[完了?],"=はい"),"")</f>
        <v>22</v>
      </c>
      <c r="F5" s="25">
        <f>IFERROR(学位_要件[[#This Row],[合計]]-学位_要件[[#This Row],[修得]],"")</f>
        <v>32</v>
      </c>
    </row>
    <row r="6" spans="1:6" ht="30" customHeight="1" x14ac:dyDescent="0.25">
      <c r="A6" s="26"/>
      <c r="B6" s="26"/>
      <c r="C6" s="9" t="s">
        <v>6</v>
      </c>
      <c r="D6" s="24" t="s">
        <v>11</v>
      </c>
      <c r="E6" s="24">
        <f>IFERROR(SUMIFS(コース[単位],コース[学位必修],学位_要件[[#This Row],[単位要件]],コース[完了?],"=はい"),"")</f>
        <v>0</v>
      </c>
      <c r="F6" s="25" t="str">
        <f>IFERROR(学位_要件[[#This Row],[合計]]-学位_要件[[#This Row],[修得]],"")</f>
        <v/>
      </c>
    </row>
    <row r="7" spans="1:6" ht="30" customHeight="1" x14ac:dyDescent="0.25">
      <c r="A7" s="26"/>
      <c r="B7" s="26"/>
      <c r="C7" s="9" t="s">
        <v>7</v>
      </c>
      <c r="D7" s="24">
        <v>4</v>
      </c>
      <c r="E7" s="24">
        <f>IFERROR(SUMIFS(コース[単位],コース[学位必修],学位_要件[[#This Row],[単位要件]],コース[完了?],"=はい"),"")</f>
        <v>4</v>
      </c>
      <c r="F7" s="25">
        <f>IFERROR(学位_要件[[#This Row],[合計]]-学位_要件[[#This Row],[修得]],"")</f>
        <v>0</v>
      </c>
    </row>
    <row r="8" spans="1:6" ht="30" customHeight="1" x14ac:dyDescent="0.25">
      <c r="A8" s="26"/>
      <c r="B8" s="26"/>
      <c r="C8" s="9" t="s">
        <v>8</v>
      </c>
      <c r="D8" s="24">
        <v>66</v>
      </c>
      <c r="E8" s="25">
        <f>IFERROR(SUMIFS(コース[単位],コース[学位必修],学位_要件[[#This Row],[単位要件]],コース[完了?],"=はい"),"")</f>
        <v>26</v>
      </c>
      <c r="F8" s="25">
        <f>IFERROR(学位_要件[[#This Row],[合計]]-学位_要件[[#This Row],[修得]],"")</f>
        <v>40</v>
      </c>
    </row>
    <row r="9" spans="1:6" ht="30" customHeight="1" x14ac:dyDescent="0.25">
      <c r="A9" s="26"/>
      <c r="B9" s="26"/>
      <c r="C9" s="27" t="s">
        <v>9</v>
      </c>
      <c r="D9" s="24">
        <f>SUBTOTAL(109,学位_要件[合計])</f>
        <v>124</v>
      </c>
      <c r="E9" s="24">
        <f>SUBTOTAL(109,学位_要件[修得])</f>
        <v>52</v>
      </c>
      <c r="F9" s="24">
        <f>SUBTOTAL(109,学位_要件[残り])</f>
        <v>72</v>
      </c>
    </row>
    <row r="10" spans="1:6" ht="30" customHeight="1" x14ac:dyDescent="0.25">
      <c r="A10" s="26"/>
      <c r="B10" s="26"/>
      <c r="C10" s="9"/>
      <c r="D10" s="9"/>
      <c r="E10" s="9"/>
      <c r="F10" s="9"/>
    </row>
    <row r="11" spans="1:6" ht="30" customHeight="1" x14ac:dyDescent="0.3">
      <c r="A11" s="28" t="s">
        <v>3</v>
      </c>
      <c r="B11" s="28"/>
      <c r="C11" s="29" t="s">
        <v>10</v>
      </c>
      <c r="D11" s="30">
        <f>履修単位_取得</f>
        <v>52</v>
      </c>
      <c r="E11" s="31"/>
      <c r="F11" s="32" t="str">
        <f>TEXT(学位_要件[[#Totals],[修得]]/学位_要件[[#Totals],[合計]],"##%")&amp;" 完了!"</f>
        <v>42% 完了!</v>
      </c>
    </row>
    <row r="12" spans="1:6" ht="39" customHeight="1" x14ac:dyDescent="0.25">
      <c r="A12" s="28"/>
      <c r="B12" s="28"/>
      <c r="C12" s="9"/>
      <c r="D12" s="33" t="str">
        <f>IF(履修単位_取得&gt;=(履修単位_必要)," おめでとう! ",IF(履修単位_取得&gt;=(履修単位_必要*0.75)," もうすぐです!",IF(履修単位_取得&gt;=(履修単位_必要*0.5)," 目標の半分以上に達しました!",IF(履修単位_取得&gt;=(履修単位_必要*0.25)," 引き続き頑張れ!",""))))</f>
        <v xml:space="preserve"> 引き続き頑張れ!</v>
      </c>
      <c r="E12" s="33"/>
      <c r="F12" s="34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phoneticPr fontId="21"/>
  <conditionalFormatting sqref="D11">
    <cfRule type="dataBar" priority="2">
      <dataBar showValue="0">
        <cfvo type="num" val="0"/>
        <cfvo type="formula" val="履修単位_必要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このセルにコース名を、下の表に詳細を入力します" sqref="C2" xr:uid="{00000000-0002-0000-0000-000000000000}"/>
    <dataValidation allowBlank="1" showInputMessage="1" showErrorMessage="1" prompt="この見出しの下にあるこの列には履修単位の要件を入力します" sqref="C4" xr:uid="{00000000-0002-0000-0000-000001000000}"/>
    <dataValidation allowBlank="1" showInputMessage="1" showErrorMessage="1" prompt="この見出しの下にあるこの列に合計履修単位を入力します" sqref="D4" xr:uid="{00000000-0002-0000-0000-000002000000}"/>
    <dataValidation allowBlank="1" showInputMessage="1" showErrorMessage="1" prompt="取得した履修単位は、この見出しの下にあるこの列で自動的に計算されます。データ バーは、自動的に更新されます" sqref="E4" xr:uid="{00000000-0002-0000-0000-000003000000}"/>
    <dataValidation allowBlank="1" showInputMessage="1" showErrorMessage="1" prompt="必要な履修単位は、この見出しの下にあるこの列で自動的に計算されます。値がゼロの場合は、チェック マークが表示されます。全体の進行状況バーはこの表の下のセルに表示されます" sqref="F4" xr:uid="{00000000-0002-0000-0000-000004000000}"/>
    <dataValidation allowBlank="1" showInputMessage="1" showErrorMessage="1" prompt="全体の進行状況バーはこの表の下のセルに表示されます。コースの完了率は右のセルで、メッセージは下のセルで自動的に更新されます" sqref="D11:E11" xr:uid="{00000000-0002-0000-0000-000005000000}"/>
    <dataValidation allowBlank="1" showInputMessage="1" showErrorMessage="1" prompt="全体の進行状況バーは右のセルに表示されます" sqref="C11" xr:uid="{00000000-0002-0000-0000-000006000000}"/>
    <dataValidation allowBlank="1" showInputMessage="1" showErrorMessage="1" prompt="コースの完了率はこのセルで自動的に更新されます" sqref="F11" xr:uid="{00000000-0002-0000-0000-000007000000}"/>
    <dataValidation allowBlank="1" showInputMessage="1" showErrorMessage="1" prompt="メッセージはこのセルで自動的に更新されます" sqref="D12:E12" xr:uid="{00000000-0002-0000-0000-000008000000}"/>
    <dataValidation allowBlank="1" showInputMessage="1" showErrorMessage="1" prompt="このブックでは大学の履修単位計画シートを作成します。このワークシートのタイトルはこのセルに、グラフはセル A5 に表示されます。コース名をセル C2 に入力し、詳細を学位の要件の表に入力します" sqref="A1:B3" xr:uid="{00000000-0002-0000-0000-000009000000}"/>
    <dataValidation allowBlank="1" showInputMessage="1" showErrorMessage="1" prompt="学期の概要グラフは下のセルに、ヒントはセル A11 に表示されます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履修単位_必要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25"/>
  <cols>
    <col min="1" max="1" width="36.6640625" style="4" customWidth="1"/>
    <col min="2" max="3" width="28.33203125" style="4" customWidth="1"/>
    <col min="4" max="4" width="16.33203125" style="4" customWidth="1"/>
    <col min="5" max="6" width="22.109375" style="4" customWidth="1"/>
    <col min="7" max="7" width="1" style="4" customWidth="1"/>
    <col min="8" max="16384" width="8.88671875" style="4"/>
  </cols>
  <sheetData>
    <row r="1" spans="1:6" ht="64.5" customHeight="1" x14ac:dyDescent="0.5">
      <c r="A1" s="1" t="s">
        <v>14</v>
      </c>
      <c r="B1" s="2"/>
      <c r="C1" s="2"/>
      <c r="D1" s="2"/>
      <c r="E1" s="3"/>
      <c r="F1" s="3"/>
    </row>
    <row r="2" spans="1:6" ht="30" customHeight="1" x14ac:dyDescent="0.25">
      <c r="A2" s="5" t="s">
        <v>15</v>
      </c>
      <c r="B2" s="6" t="s">
        <v>42</v>
      </c>
      <c r="C2" s="6" t="s">
        <v>69</v>
      </c>
      <c r="D2" s="7" t="s">
        <v>70</v>
      </c>
      <c r="E2" s="7" t="s">
        <v>71</v>
      </c>
      <c r="F2" s="6" t="s">
        <v>74</v>
      </c>
    </row>
    <row r="3" spans="1:6" ht="30" customHeight="1" x14ac:dyDescent="0.25">
      <c r="A3" s="5" t="s">
        <v>16</v>
      </c>
      <c r="B3" s="6" t="s">
        <v>43</v>
      </c>
      <c r="C3" s="6" t="s">
        <v>8</v>
      </c>
      <c r="D3" s="7">
        <v>4</v>
      </c>
      <c r="E3" s="7" t="s">
        <v>72</v>
      </c>
      <c r="F3" s="6" t="s">
        <v>75</v>
      </c>
    </row>
    <row r="4" spans="1:6" ht="30" customHeight="1" x14ac:dyDescent="0.25">
      <c r="A4" s="5" t="s">
        <v>17</v>
      </c>
      <c r="B4" s="6" t="s">
        <v>44</v>
      </c>
      <c r="C4" s="6" t="s">
        <v>5</v>
      </c>
      <c r="D4" s="7">
        <v>3</v>
      </c>
      <c r="E4" s="7"/>
      <c r="F4" s="6" t="s">
        <v>76</v>
      </c>
    </row>
    <row r="5" spans="1:6" ht="30" customHeight="1" x14ac:dyDescent="0.25">
      <c r="A5" s="5" t="s">
        <v>18</v>
      </c>
      <c r="B5" s="6" t="s">
        <v>45</v>
      </c>
      <c r="C5" s="6" t="s">
        <v>8</v>
      </c>
      <c r="D5" s="7">
        <v>2</v>
      </c>
      <c r="E5" s="7" t="s">
        <v>72</v>
      </c>
      <c r="F5" s="6" t="s">
        <v>75</v>
      </c>
    </row>
    <row r="6" spans="1:6" ht="30" customHeight="1" x14ac:dyDescent="0.25">
      <c r="A6" s="5" t="s">
        <v>19</v>
      </c>
      <c r="B6" s="6" t="s">
        <v>46</v>
      </c>
      <c r="C6" s="6" t="s">
        <v>8</v>
      </c>
      <c r="D6" s="7">
        <v>2</v>
      </c>
      <c r="E6" s="7" t="s">
        <v>72</v>
      </c>
      <c r="F6" s="6" t="s">
        <v>77</v>
      </c>
    </row>
    <row r="7" spans="1:6" ht="30" customHeight="1" x14ac:dyDescent="0.25">
      <c r="A7" s="5" t="s">
        <v>20</v>
      </c>
      <c r="B7" s="6" t="s">
        <v>47</v>
      </c>
      <c r="C7" s="6" t="s">
        <v>5</v>
      </c>
      <c r="D7" s="7">
        <v>2</v>
      </c>
      <c r="E7" s="7" t="s">
        <v>72</v>
      </c>
      <c r="F7" s="6" t="s">
        <v>75</v>
      </c>
    </row>
    <row r="8" spans="1:6" ht="30" customHeight="1" x14ac:dyDescent="0.25">
      <c r="A8" s="5" t="s">
        <v>21</v>
      </c>
      <c r="B8" s="6" t="s">
        <v>48</v>
      </c>
      <c r="C8" s="6" t="s">
        <v>5</v>
      </c>
      <c r="D8" s="7">
        <v>2</v>
      </c>
      <c r="E8" s="7" t="s">
        <v>72</v>
      </c>
      <c r="F8" s="6" t="s">
        <v>77</v>
      </c>
    </row>
    <row r="9" spans="1:6" ht="30" customHeight="1" x14ac:dyDescent="0.25">
      <c r="A9" s="5" t="s">
        <v>22</v>
      </c>
      <c r="B9" s="6" t="s">
        <v>49</v>
      </c>
      <c r="C9" s="6" t="s">
        <v>5</v>
      </c>
      <c r="D9" s="7">
        <v>2</v>
      </c>
      <c r="E9" s="7"/>
      <c r="F9" s="6" t="s">
        <v>76</v>
      </c>
    </row>
    <row r="10" spans="1:6" ht="30" customHeight="1" x14ac:dyDescent="0.25">
      <c r="A10" s="5" t="s">
        <v>23</v>
      </c>
      <c r="B10" s="6" t="s">
        <v>50</v>
      </c>
      <c r="C10" s="6" t="s">
        <v>5</v>
      </c>
      <c r="D10" s="7">
        <v>2</v>
      </c>
      <c r="E10" s="7"/>
      <c r="F10" s="6" t="s">
        <v>78</v>
      </c>
    </row>
    <row r="11" spans="1:6" ht="30" customHeight="1" x14ac:dyDescent="0.25">
      <c r="A11" s="5" t="s">
        <v>24</v>
      </c>
      <c r="B11" s="6" t="s">
        <v>51</v>
      </c>
      <c r="C11" s="6" t="s">
        <v>5</v>
      </c>
      <c r="D11" s="7">
        <v>2</v>
      </c>
      <c r="E11" s="7" t="s">
        <v>72</v>
      </c>
      <c r="F11" s="6" t="s">
        <v>75</v>
      </c>
    </row>
    <row r="12" spans="1:6" ht="30" customHeight="1" x14ac:dyDescent="0.25">
      <c r="A12" s="5" t="s">
        <v>25</v>
      </c>
      <c r="B12" s="6" t="s">
        <v>52</v>
      </c>
      <c r="C12" s="6" t="s">
        <v>8</v>
      </c>
      <c r="D12" s="7">
        <v>3</v>
      </c>
      <c r="E12" s="7" t="s">
        <v>72</v>
      </c>
      <c r="F12" s="6" t="s">
        <v>75</v>
      </c>
    </row>
    <row r="13" spans="1:6" ht="30" customHeight="1" x14ac:dyDescent="0.25">
      <c r="A13" s="5" t="s">
        <v>25</v>
      </c>
      <c r="B13" s="6" t="s">
        <v>53</v>
      </c>
      <c r="C13" s="6" t="s">
        <v>8</v>
      </c>
      <c r="D13" s="7">
        <v>3</v>
      </c>
      <c r="E13" s="7" t="s">
        <v>72</v>
      </c>
      <c r="F13" s="6" t="s">
        <v>77</v>
      </c>
    </row>
    <row r="14" spans="1:6" ht="30" customHeight="1" x14ac:dyDescent="0.25">
      <c r="A14" s="5" t="s">
        <v>26</v>
      </c>
      <c r="B14" s="6" t="s">
        <v>54</v>
      </c>
      <c r="C14" s="6" t="s">
        <v>5</v>
      </c>
      <c r="D14" s="7">
        <v>2</v>
      </c>
      <c r="E14" s="7" t="s">
        <v>72</v>
      </c>
      <c r="F14" s="6" t="s">
        <v>77</v>
      </c>
    </row>
    <row r="15" spans="1:6" ht="30" customHeight="1" x14ac:dyDescent="0.25">
      <c r="A15" s="5" t="s">
        <v>27</v>
      </c>
      <c r="B15" s="6" t="s">
        <v>55</v>
      </c>
      <c r="C15" s="6" t="s">
        <v>8</v>
      </c>
      <c r="D15" s="7">
        <v>3</v>
      </c>
      <c r="E15" s="7" t="s">
        <v>72</v>
      </c>
      <c r="F15" s="6" t="s">
        <v>77</v>
      </c>
    </row>
    <row r="16" spans="1:6" ht="30" customHeight="1" x14ac:dyDescent="0.25">
      <c r="A16" s="5" t="s">
        <v>28</v>
      </c>
      <c r="B16" s="6" t="s">
        <v>56</v>
      </c>
      <c r="C16" s="6" t="s">
        <v>8</v>
      </c>
      <c r="D16" s="7">
        <v>3</v>
      </c>
      <c r="E16" s="7" t="s">
        <v>72</v>
      </c>
      <c r="F16" s="6" t="s">
        <v>75</v>
      </c>
    </row>
    <row r="17" spans="1:6" ht="30" customHeight="1" x14ac:dyDescent="0.25">
      <c r="A17" s="5" t="s">
        <v>29</v>
      </c>
      <c r="B17" s="6" t="s">
        <v>57</v>
      </c>
      <c r="C17" s="6" t="s">
        <v>5</v>
      </c>
      <c r="D17" s="7">
        <v>2</v>
      </c>
      <c r="E17" s="7" t="s">
        <v>72</v>
      </c>
      <c r="F17" s="6" t="s">
        <v>75</v>
      </c>
    </row>
    <row r="18" spans="1:6" ht="30" customHeight="1" x14ac:dyDescent="0.25">
      <c r="A18" s="5" t="s">
        <v>30</v>
      </c>
      <c r="B18" s="6" t="s">
        <v>58</v>
      </c>
      <c r="C18" s="6" t="s">
        <v>5</v>
      </c>
      <c r="D18" s="7">
        <v>2</v>
      </c>
      <c r="E18" s="7" t="s">
        <v>72</v>
      </c>
      <c r="F18" s="6" t="s">
        <v>75</v>
      </c>
    </row>
    <row r="19" spans="1:6" ht="30" customHeight="1" x14ac:dyDescent="0.25">
      <c r="A19" s="5" t="s">
        <v>31</v>
      </c>
      <c r="B19" s="6" t="s">
        <v>59</v>
      </c>
      <c r="C19" s="6" t="s">
        <v>5</v>
      </c>
      <c r="D19" s="7">
        <v>2</v>
      </c>
      <c r="E19" s="7" t="s">
        <v>72</v>
      </c>
      <c r="F19" s="6" t="s">
        <v>77</v>
      </c>
    </row>
    <row r="20" spans="1:6" ht="30" customHeight="1" x14ac:dyDescent="0.25">
      <c r="A20" s="5" t="s">
        <v>32</v>
      </c>
      <c r="B20" s="6" t="s">
        <v>60</v>
      </c>
      <c r="C20" s="6" t="s">
        <v>5</v>
      </c>
      <c r="D20" s="7">
        <v>2</v>
      </c>
      <c r="E20" s="7" t="s">
        <v>72</v>
      </c>
      <c r="F20" s="6" t="s">
        <v>76</v>
      </c>
    </row>
    <row r="21" spans="1:6" ht="30" customHeight="1" x14ac:dyDescent="0.25">
      <c r="A21" s="5" t="s">
        <v>33</v>
      </c>
      <c r="B21" s="6" t="s">
        <v>61</v>
      </c>
      <c r="C21" s="6" t="s">
        <v>5</v>
      </c>
      <c r="D21" s="7">
        <v>2</v>
      </c>
      <c r="E21" s="7"/>
      <c r="F21" s="6" t="s">
        <v>78</v>
      </c>
    </row>
    <row r="22" spans="1:6" ht="30" customHeight="1" x14ac:dyDescent="0.25">
      <c r="A22" s="5" t="s">
        <v>34</v>
      </c>
      <c r="B22" s="6" t="s">
        <v>62</v>
      </c>
      <c r="C22" s="6" t="s">
        <v>5</v>
      </c>
      <c r="D22" s="7">
        <v>2</v>
      </c>
      <c r="E22" s="7"/>
      <c r="F22" s="6" t="s">
        <v>79</v>
      </c>
    </row>
    <row r="23" spans="1:6" ht="30" customHeight="1" x14ac:dyDescent="0.25">
      <c r="A23" s="5" t="s">
        <v>35</v>
      </c>
      <c r="B23" s="6" t="s">
        <v>63</v>
      </c>
      <c r="C23" s="6" t="s">
        <v>5</v>
      </c>
      <c r="D23" s="7">
        <v>2</v>
      </c>
      <c r="E23" s="7" t="s">
        <v>72</v>
      </c>
      <c r="F23" s="6" t="s">
        <v>75</v>
      </c>
    </row>
    <row r="24" spans="1:6" ht="30" customHeight="1" x14ac:dyDescent="0.25">
      <c r="A24" s="5" t="s">
        <v>36</v>
      </c>
      <c r="B24" s="6" t="s">
        <v>64</v>
      </c>
      <c r="C24" s="6" t="s">
        <v>8</v>
      </c>
      <c r="D24" s="7">
        <v>3</v>
      </c>
      <c r="E24" s="7" t="s">
        <v>72</v>
      </c>
      <c r="F24" s="6" t="s">
        <v>75</v>
      </c>
    </row>
    <row r="25" spans="1:6" ht="30" customHeight="1" x14ac:dyDescent="0.25">
      <c r="A25" s="5" t="s">
        <v>37</v>
      </c>
      <c r="B25" s="6" t="s">
        <v>65</v>
      </c>
      <c r="C25" s="6" t="s">
        <v>8</v>
      </c>
      <c r="D25" s="7">
        <v>3</v>
      </c>
      <c r="E25" s="7" t="s">
        <v>72</v>
      </c>
      <c r="F25" s="6" t="s">
        <v>75</v>
      </c>
    </row>
    <row r="26" spans="1:6" ht="30" customHeight="1" x14ac:dyDescent="0.25">
      <c r="A26" s="5" t="s">
        <v>38</v>
      </c>
      <c r="B26" s="6" t="s">
        <v>66</v>
      </c>
      <c r="C26" s="6" t="s">
        <v>7</v>
      </c>
      <c r="D26" s="7">
        <v>4</v>
      </c>
      <c r="E26" s="7" t="s">
        <v>72</v>
      </c>
      <c r="F26" s="6" t="s">
        <v>77</v>
      </c>
    </row>
    <row r="27" spans="1:6" ht="30" customHeight="1" x14ac:dyDescent="0.25">
      <c r="A27" s="5" t="s">
        <v>39</v>
      </c>
      <c r="B27" s="6" t="s">
        <v>67</v>
      </c>
      <c r="C27" s="6" t="s">
        <v>5</v>
      </c>
      <c r="D27" s="7">
        <v>2</v>
      </c>
      <c r="E27" s="7" t="s">
        <v>72</v>
      </c>
      <c r="F27" s="6" t="s">
        <v>75</v>
      </c>
    </row>
    <row r="28" spans="1:6" ht="30" customHeight="1" x14ac:dyDescent="0.25">
      <c r="A28" s="5" t="s">
        <v>40</v>
      </c>
      <c r="B28" s="6" t="s">
        <v>68</v>
      </c>
      <c r="C28" s="6" t="s">
        <v>5</v>
      </c>
      <c r="D28" s="7">
        <v>2</v>
      </c>
      <c r="E28" s="7" t="s">
        <v>72</v>
      </c>
      <c r="F28" s="6" t="s">
        <v>77</v>
      </c>
    </row>
    <row r="29" spans="1:6" ht="30" customHeight="1" x14ac:dyDescent="0.25">
      <c r="A29" s="5" t="s">
        <v>41</v>
      </c>
      <c r="B29" s="6" t="s">
        <v>48</v>
      </c>
      <c r="C29" s="6" t="s">
        <v>5</v>
      </c>
      <c r="D29" s="7">
        <v>2</v>
      </c>
      <c r="E29" s="7" t="s">
        <v>73</v>
      </c>
      <c r="F29" s="6" t="s">
        <v>76</v>
      </c>
    </row>
  </sheetData>
  <phoneticPr fontId="21"/>
  <dataValidations count="9">
    <dataValidation type="list" errorStyle="warning" allowBlank="1" showInputMessage="1" showErrorMessage="1" error="リストから [はい] か [いいえ] を選択します。[キャンセル] を選択して、Alt キーを押しながら下方向キーを押し、オプションを表示します。下方向キーで移動し、Enter キーを押して選択します" sqref="E3:E29" xr:uid="{00000000-0002-0000-0100-000000000000}">
      <formula1>"はい,いいえ"</formula1>
    </dataValidation>
    <dataValidation type="list" errorStyle="warning" allowBlank="1" showInputMessage="1" showErrorMessage="1" error="リストから学位の要件を選択します。[キャンセル] を選択して、Alt キーを押しながら下方向キーを押し、オプションを表示します。下方向キーで移動し、Enter キーを押して選択します" sqref="C3:C29" xr:uid="{00000000-0002-0000-0100-000001000000}">
      <formula1>要件_参照</formula1>
    </dataValidation>
    <dataValidation allowBlank="1" showInputMessage="1" showErrorMessage="1" prompt="このワークシートで大学のコースのリストを作成します。このセルにはタイトルが表示されます。下の表に詳細を入力します" sqref="A1" xr:uid="{00000000-0002-0000-0100-000002000000}"/>
    <dataValidation allowBlank="1" showInputMessage="1" showErrorMessage="1" prompt="この見出しの下にあるこの列にコースのタイトルを入力します。見出しのフィルターを使用して、特定のエントリを検索します" sqref="A2" xr:uid="{00000000-0002-0000-0100-000003000000}"/>
    <dataValidation allowBlank="1" showInputMessage="1" showErrorMessage="1" prompt="この見出しの下にあるこの列にコース番号を入力します" sqref="B2" xr:uid="{00000000-0002-0000-0100-000004000000}"/>
    <dataValidation allowBlank="1" showInputMessage="1" showErrorMessage="1" prompt="この見出しの下にあるこの列で学位の要件を選択します。Alt キーを押しながら下方向キーを押し、オプションを表示します。下方向キーで移動し、Enter キーを押して選択します" sqref="C2" xr:uid="{00000000-0002-0000-0100-000005000000}"/>
    <dataValidation allowBlank="1" showInputMessage="1" showErrorMessage="1" prompt="この見出しの下にあるこの列に履修単位を入力します" sqref="D2" xr:uid="{00000000-0002-0000-0100-000006000000}"/>
    <dataValidation allowBlank="1" showInputMessage="1" showErrorMessage="1" prompt="この見出しの下にあるこの列で完了に対して [はい] または [いいえ] を選択します。Alt キーを押しながら下方向キーを押し、オプションを表示してから、下方向キーで移動し、Enter キーを押して選択します" sqref="E2" xr:uid="{00000000-0002-0000-0100-000007000000}"/>
    <dataValidation allowBlank="1" showInputMessage="1" showErrorMessage="1" prompt="この見出しの下にあるこの列に学期の番号を入力します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25"/>
  <cols>
    <col min="1" max="1" width="37.33203125" style="4" customWidth="1"/>
    <col min="2" max="3" width="37.5546875" style="4" customWidth="1"/>
    <col min="4" max="16384" width="8.88671875" style="4"/>
  </cols>
  <sheetData>
    <row r="1" spans="1:3" ht="6.75" customHeight="1" x14ac:dyDescent="0.25">
      <c r="A1" s="13" t="s">
        <v>80</v>
      </c>
      <c r="B1" s="13"/>
      <c r="C1" s="3"/>
    </row>
    <row r="2" spans="1:3" ht="51" customHeight="1" x14ac:dyDescent="0.25">
      <c r="A2" s="13"/>
      <c r="B2" s="13"/>
      <c r="C2" s="8" t="s">
        <v>81</v>
      </c>
    </row>
    <row r="3" spans="1:3" ht="6.75" customHeight="1" x14ac:dyDescent="0.25">
      <c r="A3" s="13"/>
      <c r="B3" s="13"/>
      <c r="C3" s="3"/>
    </row>
    <row r="4" spans="1:3" ht="18" customHeight="1" x14ac:dyDescent="0.25">
      <c r="A4" s="9" t="s">
        <v>74</v>
      </c>
      <c r="B4" s="10" t="s">
        <v>84</v>
      </c>
      <c r="C4" s="10" t="s">
        <v>82</v>
      </c>
    </row>
    <row r="5" spans="1:3" ht="30" customHeight="1" x14ac:dyDescent="0.25">
      <c r="A5" s="11" t="s">
        <v>75</v>
      </c>
      <c r="B5" s="12">
        <v>30</v>
      </c>
      <c r="C5" s="12">
        <v>12</v>
      </c>
    </row>
    <row r="6" spans="1:3" ht="30" customHeight="1" x14ac:dyDescent="0.25">
      <c r="A6" s="11" t="s">
        <v>77</v>
      </c>
      <c r="B6" s="12">
        <v>20</v>
      </c>
      <c r="C6" s="12">
        <v>8</v>
      </c>
    </row>
    <row r="7" spans="1:3" ht="30" customHeight="1" x14ac:dyDescent="0.25">
      <c r="A7" s="11" t="s">
        <v>76</v>
      </c>
      <c r="B7" s="12">
        <v>9</v>
      </c>
      <c r="C7" s="12">
        <v>4</v>
      </c>
    </row>
    <row r="8" spans="1:3" ht="30" customHeight="1" x14ac:dyDescent="0.25">
      <c r="A8" s="11" t="s">
        <v>78</v>
      </c>
      <c r="B8" s="12">
        <v>4</v>
      </c>
      <c r="C8" s="12">
        <v>2</v>
      </c>
    </row>
    <row r="9" spans="1:3" ht="30" customHeight="1" x14ac:dyDescent="0.25">
      <c r="A9" s="11" t="s">
        <v>79</v>
      </c>
      <c r="B9" s="12">
        <v>2</v>
      </c>
      <c r="C9" s="12">
        <v>1</v>
      </c>
    </row>
    <row r="10" spans="1:3" ht="30" customHeight="1" x14ac:dyDescent="0.25">
      <c r="A10" s="11" t="s">
        <v>83</v>
      </c>
      <c r="B10" s="12">
        <v>65</v>
      </c>
      <c r="C10" s="12">
        <v>27</v>
      </c>
    </row>
  </sheetData>
  <mergeCells count="1">
    <mergeCell ref="A1:B3"/>
  </mergeCells>
  <phoneticPr fontId="21"/>
  <dataValidations count="1">
    <dataValidation allowBlank="1" showInputMessage="1" showErrorMessage="1" prompt="このワークシートのタイトルはこのセルに表示されます。下の表は自動的に更新されます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大学の履修単位計画シート</vt:lpstr>
      <vt:lpstr>コース</vt:lpstr>
      <vt:lpstr>学期の概要データ</vt:lpstr>
      <vt:lpstr>コース!Print_Titles</vt:lpstr>
      <vt:lpstr>要件_参照</vt:lpstr>
      <vt:lpstr>履修単位_残り</vt:lpstr>
      <vt:lpstr>履修単位_取得</vt:lpstr>
      <vt:lpstr>履修単位_必要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