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2"/>
  <workbookPr filterPrivacy="1" codeName="ThisWorkbook"/>
  <xr:revisionPtr revIDLastSave="0" documentId="13_ncr:1_{7D918F0F-5355-438B-82CD-AD26F4A3C30B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商業請求書" sheetId="1" r:id="rId1"/>
    <sheet name="顧客" sheetId="3" r:id="rId2"/>
  </sheets>
  <definedNames>
    <definedName name="BillName">商業請求書!$C$4</definedName>
    <definedName name="ColumnTitle1">InvoiceItems[[#Headers],[日付]]</definedName>
    <definedName name="CompanyName">商業請求書!$B$1</definedName>
    <definedName name="CustomerLookup">顧客リスト[会社名]</definedName>
    <definedName name="Deposit">商業請求書!$H$18</definedName>
    <definedName name="InvoiceSubtotal">商業請求書!$H$14</definedName>
    <definedName name="_xlnm.Print_Area" localSheetId="1">顧客!$A:$L</definedName>
    <definedName name="_xlnm.Print_Area" localSheetId="0">商業請求書!$A:$I</definedName>
    <definedName name="_xlnm.Print_Titles" localSheetId="1">顧客!$2:$2</definedName>
    <definedName name="_xlnm.Print_Titles" localSheetId="0">商業請求書!$8:$8</definedName>
    <definedName name="RowTitleRegion1..C6">商業請求書!$B$4</definedName>
    <definedName name="RowTitleRegion2..E5">商業請求書!$D$4</definedName>
    <definedName name="RowTitleRegion3..H5">商業請求書!$G$4</definedName>
    <definedName name="RowTitleRegion4..H20">商業請求書!$G$14</definedName>
    <definedName name="SalesTax">商業請求書!$H$16</definedName>
    <definedName name="SalesTaxRate">商業請求書!$H$15</definedName>
    <definedName name="Title2">顧客リスト[[#Headers],[会社名]]</definedName>
    <definedName name="配送費">商業請求書!$H$17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E6" i="1"/>
  <c r="E5" i="1"/>
  <c r="E4" i="1"/>
  <c r="B9" i="1" l="1"/>
  <c r="H5" i="1"/>
  <c r="C7" i="1" l="1"/>
  <c r="C6" i="1" l="1"/>
  <c r="H6" i="1" l="1"/>
  <c r="C5" i="1"/>
  <c r="H9" i="1" l="1"/>
  <c r="H10" i="1"/>
  <c r="H11" i="1"/>
  <c r="H12" i="1"/>
  <c r="H13" i="1"/>
  <c r="H14" i="1" l="1"/>
  <c r="H16" i="1" l="1"/>
  <c r="H19" i="1" s="1"/>
</calcChain>
</file>

<file path=xl/sharedStrings.xml><?xml version="1.0" encoding="utf-8"?>
<sst xmlns="http://schemas.openxmlformats.org/spreadsheetml/2006/main" count="62" uniqueCount="59">
  <si>
    <t>Tailspin Toys</t>
  </si>
  <si>
    <t>請求先:</t>
  </si>
  <si>
    <t>住所:</t>
  </si>
  <si>
    <t>日付</t>
  </si>
  <si>
    <t>10 日以内に全額をお支払いください。期限を過ぎた残高には、1 か月あたり 2% の利子が課せられます。</t>
  </si>
  <si>
    <t>Lilli Allik</t>
  </si>
  <si>
    <t>品目番号</t>
  </si>
  <si>
    <t>電話:</t>
  </si>
  <si>
    <t>FAX:</t>
  </si>
  <si>
    <t>メール アドレス:</t>
  </si>
  <si>
    <t>説明</t>
  </si>
  <si>
    <t>Wooden Blocks</t>
  </si>
  <si>
    <t>123 Main Street</t>
  </si>
  <si>
    <t>Ocean View,  MO 12345</t>
  </si>
  <si>
    <t>数量</t>
  </si>
  <si>
    <t>単価</t>
  </si>
  <si>
    <t>tailspin@interestingsite.com</t>
  </si>
  <si>
    <t>www.tailspintoys.com</t>
  </si>
  <si>
    <t>請求書番号:</t>
  </si>
  <si>
    <t>請求日:</t>
  </si>
  <si>
    <t>連絡先:</t>
  </si>
  <si>
    <t>割引額</t>
  </si>
  <si>
    <t>請求書小計</t>
  </si>
  <si>
    <t>税率</t>
  </si>
  <si>
    <t>消費税</t>
  </si>
  <si>
    <t>送料</t>
  </si>
  <si>
    <t>前金受領済み</t>
  </si>
  <si>
    <t>顧客</t>
  </si>
  <si>
    <t>会社名</t>
  </si>
  <si>
    <t>Contoso 株式会社</t>
  </si>
  <si>
    <t>連絡先情報</t>
  </si>
  <si>
    <t>Mike Gragg</t>
  </si>
  <si>
    <t>Janine Mendoza</t>
  </si>
  <si>
    <t>住所</t>
  </si>
  <si>
    <t>345 Cherry Street</t>
  </si>
  <si>
    <t>567 Walnut Lane</t>
  </si>
  <si>
    <t>住所2</t>
  </si>
  <si>
    <t>Suite 123</t>
  </si>
  <si>
    <t>CITY</t>
  </si>
  <si>
    <t>Albany</t>
  </si>
  <si>
    <t>Moline</t>
  </si>
  <si>
    <t>STATE</t>
  </si>
  <si>
    <t>SD</t>
  </si>
  <si>
    <t>MO</t>
  </si>
  <si>
    <t>郵便番号</t>
  </si>
  <si>
    <t>09876</t>
  </si>
  <si>
    <t>電話</t>
  </si>
  <si>
    <t>432-555-0178</t>
  </si>
  <si>
    <t>432-555-0189</t>
  </si>
  <si>
    <t>メール</t>
  </si>
  <si>
    <t>mike@excellentwebsite.com</t>
  </si>
  <si>
    <t>contoso@websitegoeshere.com</t>
  </si>
  <si>
    <t>FAX</t>
  </si>
  <si>
    <t>432-555-0187</t>
  </si>
  <si>
    <t>432-555-0123</t>
  </si>
  <si>
    <t>商業請求書</t>
  </si>
  <si>
    <t>集計</t>
    <phoneticPr fontId="1" type="noConversion"/>
  </si>
  <si>
    <r>
      <rPr>
        <b/>
        <sz val="11"/>
        <color theme="2" tint="-0.749992370372631"/>
        <rFont val="Meiryo UI"/>
        <family val="3"/>
        <charset val="128"/>
      </rPr>
      <t xml:space="preserve">電話: </t>
    </r>
    <r>
      <rPr>
        <sz val="11"/>
        <color theme="2" tint="-0.749992370372631"/>
        <rFont val="Meiryo UI"/>
        <family val="3"/>
        <charset val="128"/>
      </rPr>
      <t>123-555-0123</t>
    </r>
    <phoneticPr fontId="1" type="noConversion"/>
  </si>
  <si>
    <r>
      <rPr>
        <b/>
        <sz val="11"/>
        <color theme="2" tint="-0.749992370372631"/>
        <rFont val="Meiryo UI"/>
        <family val="3"/>
        <charset val="128"/>
      </rPr>
      <t xml:space="preserve">FAX: </t>
    </r>
    <r>
      <rPr>
        <sz val="11"/>
        <color theme="2" tint="-0.749992370372631"/>
        <rFont val="Meiryo UI"/>
        <family val="3"/>
        <charset val="128"/>
      </rPr>
      <t>123-555-0124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</si>
</sst>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7" formatCode="&quot;¥&quot;#,##0.00;&quot;¥&quot;\-#,##0.00"/>
    <numFmt numFmtId="176" formatCode="_(* #,##0_);_(* \(#,##0\);_(* &quot;-&quot;_);_(@_)"/>
    <numFmt numFmtId="177" formatCode="_(* #,##0.00_);_(* \(#,##0.00\);_(* &quot;-&quot;??_);_(@_)"/>
    <numFmt numFmtId="178" formatCode="0;0;;@"/>
    <numFmt numFmtId="183" formatCode="0.00_ "/>
    <numFmt numFmtId="184" formatCode="[&lt;=99999999]####\-####;\(00\)\ ####\-####"/>
    <numFmt numFmtId="186" formatCode="0_ "/>
  </numFmts>
  <fonts count="34" x14ac:knownFonts="1">
    <font>
      <sz val="11"/>
      <color theme="3"/>
      <name val="Meiryo UI"/>
      <family val="2"/>
    </font>
    <font>
      <b/>
      <sz val="10"/>
      <name val="Arial"/>
      <family val="2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sz val="11"/>
      <color theme="3"/>
      <name val="Meiryo UI"/>
      <family val="2"/>
    </font>
    <font>
      <sz val="11"/>
      <color rgb="FF006100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b/>
      <sz val="28"/>
      <color theme="3"/>
      <name val="Meiryo UI"/>
      <family val="2"/>
    </font>
    <font>
      <b/>
      <sz val="11"/>
      <color theme="1"/>
      <name val="Meiryo UI"/>
      <family val="2"/>
    </font>
    <font>
      <sz val="11"/>
      <color rgb="FFFF0000"/>
      <name val="Meiryo UI"/>
      <family val="2"/>
    </font>
    <font>
      <b/>
      <sz val="11"/>
      <color theme="3"/>
      <name val="Meiryo UI"/>
      <family val="2"/>
    </font>
    <font>
      <sz val="11"/>
      <color theme="3" tint="-0.249977111117893"/>
      <name val="Meiryo UI"/>
      <family val="2"/>
    </font>
    <font>
      <b/>
      <sz val="28"/>
      <color theme="4" tint="-0.499984740745262"/>
      <name val="Meiryo UI"/>
      <family val="3"/>
      <charset val="128"/>
    </font>
    <font>
      <b/>
      <sz val="28"/>
      <color theme="4"/>
      <name val="Meiryo UI"/>
      <family val="3"/>
      <charset val="128"/>
    </font>
    <font>
      <sz val="11"/>
      <color theme="2" tint="-0.749992370372631"/>
      <name val="Meiryo UI"/>
      <family val="3"/>
      <charset val="128"/>
    </font>
    <font>
      <b/>
      <sz val="11"/>
      <color theme="2" tint="-0.749992370372631"/>
      <name val="Meiryo UI"/>
      <family val="3"/>
      <charset val="128"/>
    </font>
    <font>
      <sz val="11"/>
      <color theme="3"/>
      <name val="Meiryo UI"/>
      <family val="3"/>
      <charset val="128"/>
    </font>
    <font>
      <sz val="11"/>
      <color theme="0"/>
      <name val="Meiryo UI"/>
      <family val="3"/>
      <charset val="128"/>
    </font>
    <font>
      <sz val="10"/>
      <color theme="2" tint="-0.749992370372631"/>
      <name val="Meiryo UI"/>
      <family val="3"/>
      <charset val="128"/>
    </font>
    <font>
      <sz val="9"/>
      <color theme="2" tint="-0.749992370372631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1"/>
      <color theme="3" tint="-0.249977111117893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707070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b/>
      <sz val="22"/>
      <color theme="4" tint="-0.499984740745262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/>
      <bottom style="thin">
        <color theme="3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horizontal="left" vertical="center" wrapText="1"/>
    </xf>
    <xf numFmtId="0" fontId="7" fillId="0" borderId="0" applyNumberFormat="0" applyFill="0" applyBorder="0" applyAlignment="0" applyProtection="0">
      <alignment vertical="center" wrapText="1"/>
    </xf>
    <xf numFmtId="0" fontId="7" fillId="0" borderId="0" applyNumberFormat="0" applyFill="0" applyBorder="0" applyProtection="0">
      <alignment horizontal="left" wrapText="1" indent="2"/>
    </xf>
    <xf numFmtId="0" fontId="7" fillId="0" borderId="0" applyNumberFormat="0" applyFill="0" applyBorder="0" applyProtection="0">
      <alignment horizontal="left" vertical="top" wrapText="1" indent="2"/>
    </xf>
    <xf numFmtId="9" fontId="2" fillId="0" borderId="0" applyFill="0" applyBorder="0" applyProtection="0">
      <alignment horizontal="right" vertical="center" indent="1"/>
    </xf>
    <xf numFmtId="0" fontId="7" fillId="0" borderId="0" applyNumberFormat="0" applyFill="0" applyBorder="0" applyAlignment="0" applyProtection="0">
      <alignment vertical="center" wrapText="1"/>
    </xf>
    <xf numFmtId="183" fontId="13" fillId="0" borderId="0" applyFill="0" applyBorder="0" applyProtection="0">
      <alignment horizontal="left" vertical="center"/>
    </xf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7" fontId="7" fillId="0" borderId="0" applyFont="0" applyFill="0" applyBorder="0" applyProtection="0">
      <alignment horizontal="right" vertical="center"/>
    </xf>
    <xf numFmtId="7" fontId="2" fillId="0" borderId="0" applyFill="0" applyBorder="0" applyProtection="0">
      <alignment horizontal="right" vertical="center" indent="1"/>
    </xf>
    <xf numFmtId="0" fontId="7" fillId="0" borderId="0" applyNumberFormat="0" applyFill="0" applyProtection="0">
      <alignment horizontal="right" vertical="top" indent="2"/>
    </xf>
    <xf numFmtId="0" fontId="7" fillId="0" borderId="0" applyNumberFormat="0" applyFill="0" applyBorder="0" applyProtection="0">
      <alignment horizontal="right" indent="2"/>
    </xf>
    <xf numFmtId="0" fontId="7" fillId="2" borderId="2" applyNumberFormat="0" applyFont="0" applyAlignment="0" applyProtection="0"/>
    <xf numFmtId="0" fontId="14" fillId="0" borderId="3" applyNumberFormat="0" applyFill="0" applyAlignment="0" applyProtection="0"/>
    <xf numFmtId="0" fontId="7" fillId="0" borderId="1" applyNumberFormat="0" applyFont="0" applyFill="0" applyAlignment="0">
      <alignment vertical="center"/>
    </xf>
    <xf numFmtId="14" fontId="7" fillId="0" borderId="0" applyFont="0" applyFill="0" applyBorder="0" applyAlignment="0" applyProtection="0">
      <alignment horizontal="left" vertical="center"/>
    </xf>
    <xf numFmtId="186" fontId="7" fillId="0" borderId="0" applyFont="0" applyFill="0" applyBorder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0" fontId="7" fillId="0" borderId="0" applyNumberFormat="0" applyFill="0" applyBorder="0" applyProtection="0"/>
    <xf numFmtId="178" fontId="16" fillId="0" borderId="0" applyNumberFormat="0">
      <alignment horizontal="left" vertical="top" wrapText="1"/>
    </xf>
    <xf numFmtId="0" fontId="16" fillId="0" borderId="0" applyNumberFormat="0" applyFill="0" applyBorder="0">
      <alignment horizontal="right" vertical="center" wrapText="1"/>
    </xf>
    <xf numFmtId="0" fontId="7" fillId="0" borderId="0" applyNumberFormat="0" applyFont="0" applyFill="0" applyBorder="0">
      <alignment horizontal="left" vertical="center" wrapText="1"/>
    </xf>
    <xf numFmtId="0" fontId="3" fillId="0" borderId="0" applyNumberFormat="0" applyFill="0" applyBorder="0">
      <alignment horizontal="center" vertical="center" wrapText="1"/>
    </xf>
    <xf numFmtId="0" fontId="8" fillId="4" borderId="0" applyNumberFormat="0" applyBorder="0" applyAlignment="0" applyProtection="0"/>
    <xf numFmtId="0" fontId="4" fillId="5" borderId="0" applyNumberFormat="0" applyBorder="0" applyAlignment="0" applyProtection="0"/>
    <xf numFmtId="0" fontId="11" fillId="6" borderId="0" applyNumberFormat="0" applyBorder="0" applyAlignment="0" applyProtection="0"/>
    <xf numFmtId="0" fontId="9" fillId="7" borderId="6" applyNumberFormat="0" applyAlignment="0" applyProtection="0"/>
    <xf numFmtId="0" fontId="12" fillId="8" borderId="7" applyNumberFormat="0" applyAlignment="0" applyProtection="0"/>
    <xf numFmtId="0" fontId="5" fillId="8" borderId="6" applyNumberFormat="0" applyAlignment="0" applyProtection="0"/>
    <xf numFmtId="0" fontId="10" fillId="0" borderId="8" applyNumberFormat="0" applyFill="0" applyAlignment="0" applyProtection="0"/>
    <xf numFmtId="0" fontId="6" fillId="9" borderId="9" applyNumberFormat="0" applyAlignment="0" applyProtection="0"/>
    <xf numFmtId="0" fontId="15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61">
    <xf numFmtId="0" fontId="0" fillId="0" borderId="0" xfId="0">
      <alignment horizontal="left" vertical="center" wrapText="1"/>
    </xf>
    <xf numFmtId="7" fontId="17" fillId="0" borderId="0" xfId="10" applyFont="1" applyFill="1" applyBorder="1">
      <alignment horizontal="right" vertical="center" indent="1"/>
    </xf>
    <xf numFmtId="183" fontId="18" fillId="0" borderId="0" xfId="6" applyFont="1" applyBorder="1" applyAlignment="1">
      <alignment horizontal="left" vertical="center" wrapText="1"/>
    </xf>
    <xf numFmtId="183" fontId="19" fillId="0" borderId="0" xfId="6" applyFont="1" applyBorder="1" applyAlignment="1">
      <alignment horizontal="left" vertical="center" wrapText="1"/>
    </xf>
    <xf numFmtId="0" fontId="20" fillId="0" borderId="0" xfId="2" applyFont="1" applyAlignment="1">
      <alignment horizontal="left" wrapText="1" indent="1"/>
    </xf>
    <xf numFmtId="0" fontId="20" fillId="0" borderId="0" xfId="1" applyFont="1" applyBorder="1" applyAlignment="1">
      <alignment wrapText="1"/>
    </xf>
    <xf numFmtId="0" fontId="22" fillId="0" borderId="0" xfId="0" applyFont="1">
      <alignment horizontal="left" vertical="center" wrapText="1"/>
    </xf>
    <xf numFmtId="0" fontId="23" fillId="0" borderId="0" xfId="23" applyFont="1" applyFill="1" applyAlignment="1">
      <alignment horizontal="center" vertical="top" wrapText="1"/>
    </xf>
    <xf numFmtId="0" fontId="20" fillId="0" borderId="0" xfId="3" applyFont="1" applyAlignment="1">
      <alignment horizontal="left" vertical="top" wrapText="1" indent="1"/>
    </xf>
    <xf numFmtId="0" fontId="20" fillId="0" borderId="0" xfId="1" applyFont="1" applyBorder="1" applyAlignment="1">
      <alignment vertical="top" wrapText="1"/>
    </xf>
    <xf numFmtId="0" fontId="24" fillId="0" borderId="0" xfId="0" applyFont="1" applyAlignment="1">
      <alignment horizontal="left" vertical="center" wrapText="1" indent="1"/>
    </xf>
    <xf numFmtId="0" fontId="24" fillId="0" borderId="0" xfId="0" applyFont="1">
      <alignment horizontal="left" vertical="center" wrapText="1"/>
    </xf>
    <xf numFmtId="0" fontId="20" fillId="0" borderId="0" xfId="11" applyFont="1" applyAlignment="1">
      <alignment horizontal="left" vertical="top" indent="1"/>
    </xf>
    <xf numFmtId="178" fontId="21" fillId="0" borderId="0" xfId="20" applyNumberFormat="1" applyFont="1" applyAlignment="1">
      <alignment horizontal="left" vertical="top" wrapText="1" indent="1"/>
    </xf>
    <xf numFmtId="184" fontId="21" fillId="0" borderId="0" xfId="18" applyFont="1" applyAlignment="1">
      <alignment horizontal="left" vertical="top" wrapText="1" indent="1"/>
    </xf>
    <xf numFmtId="0" fontId="20" fillId="0" borderId="0" xfId="11" applyFont="1" applyAlignment="1">
      <alignment horizontal="left" vertical="top" indent="2"/>
    </xf>
    <xf numFmtId="0" fontId="21" fillId="0" borderId="0" xfId="20" applyNumberFormat="1" applyFont="1">
      <alignment horizontal="left" vertical="top" wrapText="1"/>
    </xf>
    <xf numFmtId="184" fontId="21" fillId="0" borderId="0" xfId="18" applyFont="1" applyBorder="1" applyAlignment="1">
      <alignment horizontal="left" vertical="top" wrapText="1" indent="1"/>
    </xf>
    <xf numFmtId="14" fontId="21" fillId="0" borderId="0" xfId="20" applyNumberFormat="1" applyFont="1">
      <alignment horizontal="left" vertical="top" wrapText="1"/>
    </xf>
    <xf numFmtId="178" fontId="21" fillId="0" borderId="0" xfId="20" applyNumberFormat="1" applyFont="1" applyAlignment="1">
      <alignment horizontal="left" vertical="top" indent="1"/>
    </xf>
    <xf numFmtId="178" fontId="21" fillId="0" borderId="0" xfId="20" applyNumberFormat="1" applyFont="1">
      <alignment horizontal="left" vertical="top" wrapText="1"/>
    </xf>
    <xf numFmtId="0" fontId="25" fillId="0" borderId="0" xfId="0" applyFont="1" applyAlignment="1">
      <alignment horizontal="left" vertical="top" indent="1"/>
    </xf>
    <xf numFmtId="0" fontId="24" fillId="0" borderId="0" xfId="0" applyFont="1" applyAlignment="1">
      <alignment horizontal="left" vertical="top" wrapText="1"/>
    </xf>
    <xf numFmtId="0" fontId="26" fillId="0" borderId="0" xfId="22" applyFont="1" applyFill="1" applyBorder="1" applyAlignment="1">
      <alignment horizontal="left" vertical="center" wrapText="1" indent="1"/>
    </xf>
    <xf numFmtId="0" fontId="26" fillId="0" borderId="0" xfId="22" applyFont="1" applyFill="1" applyBorder="1" applyAlignment="1">
      <alignment horizontal="center" vertical="center" wrapText="1"/>
    </xf>
    <xf numFmtId="0" fontId="26" fillId="0" borderId="0" xfId="21" applyFont="1" applyFill="1" applyBorder="1" applyAlignment="1">
      <alignment horizontal="center" vertical="center" wrapText="1"/>
    </xf>
    <xf numFmtId="0" fontId="26" fillId="3" borderId="0" xfId="21" applyFont="1" applyFill="1" applyBorder="1" applyAlignment="1">
      <alignment horizontal="center" vertical="center" wrapText="1"/>
    </xf>
    <xf numFmtId="0" fontId="26" fillId="3" borderId="0" xfId="21" applyFont="1" applyFill="1" applyBorder="1" applyAlignment="1">
      <alignment horizontal="right" vertical="center" wrapText="1" indent="1"/>
    </xf>
    <xf numFmtId="14" fontId="27" fillId="0" borderId="0" xfId="16" applyFont="1" applyFill="1" applyBorder="1" applyAlignment="1">
      <alignment horizontal="left" vertical="center" wrapText="1" indent="1"/>
    </xf>
    <xf numFmtId="0" fontId="27" fillId="0" borderId="0" xfId="22" applyFont="1" applyFill="1" applyBorder="1" applyAlignment="1">
      <alignment horizontal="center" vertical="center" wrapText="1"/>
    </xf>
    <xf numFmtId="186" fontId="27" fillId="0" borderId="0" xfId="17" applyFont="1" applyFill="1" applyBorder="1" applyAlignment="1">
      <alignment horizontal="center" vertical="center"/>
    </xf>
    <xf numFmtId="7" fontId="27" fillId="0" borderId="0" xfId="9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 indent="1"/>
    </xf>
    <xf numFmtId="0" fontId="28" fillId="0" borderId="5" xfId="14" applyFont="1" applyFill="1" applyBorder="1" applyAlignment="1" applyProtection="1">
      <alignment horizontal="left" vertical="center" indent="1"/>
    </xf>
    <xf numFmtId="7" fontId="29" fillId="0" borderId="5" xfId="10" applyFont="1" applyFill="1" applyBorder="1" applyProtection="1">
      <alignment horizontal="right" vertical="center" indent="1"/>
    </xf>
    <xf numFmtId="0" fontId="28" fillId="0" borderId="3" xfId="14" applyFont="1" applyFill="1" applyAlignment="1" applyProtection="1">
      <alignment horizontal="left" vertical="center" indent="1"/>
    </xf>
    <xf numFmtId="9" fontId="29" fillId="0" borderId="3" xfId="4" applyFont="1" applyFill="1" applyBorder="1" applyProtection="1">
      <alignment horizontal="right" vertical="center" indent="1"/>
    </xf>
    <xf numFmtId="7" fontId="29" fillId="0" borderId="3" xfId="10" applyFont="1" applyFill="1" applyBorder="1" applyProtection="1">
      <alignment horizontal="right" vertical="center" indent="1"/>
    </xf>
    <xf numFmtId="0" fontId="28" fillId="0" borderId="4" xfId="14" applyFont="1" applyFill="1" applyBorder="1" applyAlignment="1" applyProtection="1">
      <alignment horizontal="left" vertical="center" indent="1"/>
    </xf>
    <xf numFmtId="7" fontId="29" fillId="0" borderId="4" xfId="10" applyFont="1" applyFill="1" applyBorder="1" applyProtection="1">
      <alignment horizontal="right" vertical="center" indent="1"/>
    </xf>
    <xf numFmtId="0" fontId="30" fillId="0" borderId="0" xfId="19" applyFont="1" applyAlignment="1">
      <alignment horizontal="left" indent="1"/>
    </xf>
    <xf numFmtId="0" fontId="28" fillId="0" borderId="0" xfId="14" applyFont="1" applyFill="1" applyBorder="1" applyAlignment="1" applyProtection="1">
      <alignment horizontal="left" vertical="center" indent="1"/>
    </xf>
    <xf numFmtId="7" fontId="29" fillId="0" borderId="0" xfId="10" applyFont="1" applyFill="1" applyBorder="1" applyProtection="1">
      <alignment horizontal="right" vertical="center" indent="1"/>
    </xf>
    <xf numFmtId="0" fontId="26" fillId="3" borderId="0" xfId="14" applyFont="1" applyFill="1" applyBorder="1" applyAlignment="1" applyProtection="1">
      <alignment horizontal="left" vertical="center" indent="1"/>
    </xf>
    <xf numFmtId="7" fontId="23" fillId="3" borderId="0" xfId="10" applyFont="1" applyFill="1" applyBorder="1" applyProtection="1">
      <alignment horizontal="right" vertical="center" indent="1"/>
    </xf>
    <xf numFmtId="0" fontId="31" fillId="0" borderId="0" xfId="0" applyFont="1">
      <alignment horizontal="left" vertical="center" wrapText="1"/>
    </xf>
    <xf numFmtId="0" fontId="23" fillId="0" borderId="0" xfId="23" quotePrefix="1" applyFont="1">
      <alignment horizontal="center" vertical="center" wrapText="1"/>
    </xf>
    <xf numFmtId="0" fontId="26" fillId="0" borderId="0" xfId="0" applyFont="1" applyAlignment="1">
      <alignment horizontal="left" vertical="center" wrapText="1" inden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horizontal="left" vertical="center" wrapText="1" indent="1"/>
    </xf>
    <xf numFmtId="0" fontId="27" fillId="0" borderId="0" xfId="0" applyFont="1">
      <alignment horizontal="left" vertical="center" wrapText="1"/>
    </xf>
    <xf numFmtId="0" fontId="27" fillId="0" borderId="0" xfId="0" applyFont="1" applyAlignment="1">
      <alignment horizontal="left" vertical="center"/>
    </xf>
    <xf numFmtId="184" fontId="27" fillId="0" borderId="0" xfId="18" applyFont="1" applyFill="1" applyBorder="1" applyAlignment="1" applyProtection="1">
      <alignment horizontal="left" vertical="center"/>
    </xf>
    <xf numFmtId="0" fontId="27" fillId="0" borderId="0" xfId="1" applyFont="1" applyFill="1" applyBorder="1" applyAlignment="1" applyProtection="1">
      <alignment horizontal="left"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184" fontId="27" fillId="0" borderId="0" xfId="18" applyFont="1" applyFill="1" applyBorder="1" applyAlignment="1" applyProtection="1">
      <alignment vertical="center"/>
    </xf>
    <xf numFmtId="0" fontId="27" fillId="0" borderId="0" xfId="1" applyFont="1" applyFill="1" applyBorder="1" applyAlignment="1" applyProtection="1">
      <alignment vertical="center" wrapText="1"/>
    </xf>
    <xf numFmtId="184" fontId="20" fillId="0" borderId="0" xfId="18" applyNumberFormat="1" applyFont="1" applyAlignment="1">
      <alignment horizontal="left" wrapText="1" indent="1"/>
    </xf>
    <xf numFmtId="184" fontId="20" fillId="0" borderId="0" xfId="3" applyNumberFormat="1" applyFont="1" applyAlignment="1">
      <alignment horizontal="left" vertical="top" wrapText="1" indent="1"/>
    </xf>
    <xf numFmtId="183" fontId="33" fillId="0" borderId="0" xfId="6" applyFont="1" applyAlignment="1">
      <alignment horizontal="left" vertical="center" indent="1"/>
    </xf>
  </cellXfs>
  <cellStyles count="57">
    <cellStyle name="20% - アクセント 1" xfId="34" builtinId="30" customBuiltin="1"/>
    <cellStyle name="20% - アクセント 2" xfId="38" builtinId="34" customBuiltin="1"/>
    <cellStyle name="20% - アクセント 3" xfId="42" builtinId="38" customBuiltin="1"/>
    <cellStyle name="20% - アクセント 4" xfId="46" builtinId="42" customBuiltin="1"/>
    <cellStyle name="20% - アクセント 5" xfId="50" builtinId="46" customBuiltin="1"/>
    <cellStyle name="20% - アクセント 6" xfId="54" builtinId="50" customBuiltin="1"/>
    <cellStyle name="40% - アクセント 1" xfId="35" builtinId="31" customBuiltin="1"/>
    <cellStyle name="40% - アクセント 2" xfId="39" builtinId="35" customBuiltin="1"/>
    <cellStyle name="40% - アクセント 3" xfId="43" builtinId="39" customBuiltin="1"/>
    <cellStyle name="40% - アクセント 4" xfId="47" builtinId="43" customBuiltin="1"/>
    <cellStyle name="40% - アクセント 5" xfId="51" builtinId="47" customBuiltin="1"/>
    <cellStyle name="40% - アクセント 6" xfId="55" builtinId="51" customBuiltin="1"/>
    <cellStyle name="60% - アクセント 1" xfId="36" builtinId="32" customBuiltin="1"/>
    <cellStyle name="60% - アクセント 2" xfId="40" builtinId="36" customBuiltin="1"/>
    <cellStyle name="60% - アクセント 3" xfId="44" builtinId="40" customBuiltin="1"/>
    <cellStyle name="60% - アクセント 4" xfId="48" builtinId="44" customBuiltin="1"/>
    <cellStyle name="60% - アクセント 5" xfId="52" builtinId="48" customBuiltin="1"/>
    <cellStyle name="60% - アクセント 6" xfId="56" builtinId="52" customBuiltin="1"/>
    <cellStyle name="znavigation セル" xfId="23" xr:uid="{00000000-0005-0000-0000-000017000000}"/>
    <cellStyle name="アクセント 1" xfId="33" builtinId="29" customBuiltin="1"/>
    <cellStyle name="アクセント 2" xfId="37" builtinId="33" customBuiltin="1"/>
    <cellStyle name="アクセント 3" xfId="41" builtinId="37" customBuiltin="1"/>
    <cellStyle name="アクセント 4" xfId="45" builtinId="41" customBuiltin="1"/>
    <cellStyle name="アクセント 5" xfId="49" builtinId="45" customBuiltin="1"/>
    <cellStyle name="アクセント 6" xfId="53" builtinId="49" customBuiltin="1"/>
    <cellStyle name="タイトル" xfId="6" builtinId="15" customBuiltin="1"/>
    <cellStyle name="チェック セル" xfId="31" builtinId="23" customBuiltin="1"/>
    <cellStyle name="どちらでもない" xfId="26" builtinId="28" customBuiltin="1"/>
    <cellStyle name="パーセント" xfId="4" builtinId="5" customBuiltin="1"/>
    <cellStyle name="ハイパーリンク" xfId="1" builtinId="8" customBuiltin="1"/>
    <cellStyle name="メモ" xfId="13" builtinId="10" customBuiltin="1"/>
    <cellStyle name="リンク セル" xfId="30" builtinId="24" customBuiltin="1"/>
    <cellStyle name="悪い" xfId="25" builtinId="27" customBuiltin="1"/>
    <cellStyle name="右罫線" xfId="15" xr:uid="{00000000-0005-0000-0000-000012000000}"/>
    <cellStyle name="計算" xfId="29" builtinId="22" customBuiltin="1"/>
    <cellStyle name="警告文" xfId="32" builtinId="11" customBuiltin="1"/>
    <cellStyle name="桁区切り" xfId="8" builtinId="6" customBuiltin="1"/>
    <cellStyle name="桁区切り [0.00]" xfId="7" builtinId="3" customBuiltin="1"/>
    <cellStyle name="見出し 1" xfId="2" builtinId="16" customBuiltin="1"/>
    <cellStyle name="見出し 2" xfId="3" builtinId="17" customBuiltin="1"/>
    <cellStyle name="見出し 3" xfId="11" builtinId="18" customBuiltin="1"/>
    <cellStyle name="見出し 4" xfId="12" builtinId="19" customBuiltin="1"/>
    <cellStyle name="集計" xfId="14" builtinId="25" customBuiltin="1"/>
    <cellStyle name="出力" xfId="28" builtinId="21" customBuiltin="1"/>
    <cellStyle name="数量" xfId="17" xr:uid="{00000000-0005-0000-0000-000011000000}"/>
    <cellStyle name="請求書の詳細" xfId="20" xr:uid="{00000000-0005-0000-0000-00000C000000}"/>
    <cellStyle name="説明文" xfId="19" builtinId="53" customBuiltin="1"/>
    <cellStyle name="通貨" xfId="10" builtinId="7" customBuiltin="1"/>
    <cellStyle name="通貨 [0.00]" xfId="9" builtinId="4" customBuiltin="1"/>
    <cellStyle name="電話番号" xfId="18" xr:uid="{00000000-0005-0000-0000-000010000000}"/>
    <cellStyle name="日付" xfId="16" xr:uid="{00000000-0005-0000-0000-000004000000}"/>
    <cellStyle name="入力" xfId="27" builtinId="20" customBuiltin="1"/>
    <cellStyle name="標準" xfId="0" builtinId="0" customBuiltin="1"/>
    <cellStyle name="表の見出し (右揃え)" xfId="21" xr:uid="{00000000-0005-0000-0000-000014000000}"/>
    <cellStyle name="表の詳細 (左揃え)" xfId="22" xr:uid="{00000000-0005-0000-0000-000013000000}"/>
    <cellStyle name="表示済みのハイパーリンク" xfId="5" builtinId="9" customBuiltin="1"/>
    <cellStyle name="良い" xfId="24" builtinId="26" customBuiltin="1"/>
  </cellStyles>
  <dxfs count="38">
    <dxf>
      <font>
        <b/>
        <i val="0"/>
        <color theme="3"/>
      </font>
    </dxf>
    <dxf>
      <font>
        <strike val="0"/>
        <outline val="0"/>
        <shadow val="0"/>
        <u val="none"/>
        <vertAlign val="baseline"/>
        <sz val="11"/>
        <color theme="3" tint="-0.249977111117893"/>
        <name val="Meiryo UI"/>
        <family val="3"/>
        <charset val="128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Meiryo UI"/>
        <family val="3"/>
        <charset val="128"/>
        <scheme val="none"/>
      </font>
    </dxf>
    <dxf>
      <font>
        <b/>
        <strike val="0"/>
        <outline val="0"/>
        <shadow val="0"/>
        <u val="none"/>
        <vertAlign val="baseline"/>
        <sz val="11"/>
        <color theme="0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Meiryo UI"/>
        <family val="3"/>
        <charset val="128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Meiryo UI"/>
        <family val="3"/>
        <charset val="128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Meiryo UI"/>
        <family val="3"/>
        <charset val="128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Meiryo UI"/>
        <family val="3"/>
        <charset val="128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Meiryo UI"/>
        <family val="3"/>
        <charset val="128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Meiryo UI"/>
        <family val="3"/>
        <charset val="128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Meiryo U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3" tint="-0.249977111117893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Meiryo UI"/>
        <family val="3"/>
        <charset val="128"/>
        <scheme val="none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Meiryo UI"/>
        <family val="3"/>
        <charset val="128"/>
        <scheme val="none"/>
      </font>
      <alignment horizontal="general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Meiryo UI"/>
        <family val="3"/>
        <charset val="128"/>
        <scheme val="none"/>
      </font>
      <fill>
        <patternFill patternType="solid">
          <fgColor indexed="64"/>
          <bgColor theme="1" tint="0.34998626667073579"/>
        </patternFill>
      </fill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</dxfs>
  <tableStyles count="5" defaultPivotStyle="PivotStyleLight16">
    <tableStyle name="商業請求書" pivot="0" count="5" xr9:uid="{00000000-0011-0000-FFFF-FFFF00000000}">
      <tableStyleElement type="wholeTable" dxfId="37"/>
      <tableStyleElement type="headerRow" dxfId="36"/>
      <tableStyleElement type="totalRow" dxfId="35"/>
      <tableStyleElement type="firstRowStripe" dxfId="34"/>
      <tableStyleElement type="firstColumnStripe" dxfId="33"/>
    </tableStyle>
    <tableStyle name="テーブル スタイル 1" pivot="0" count="3" xr9:uid="{AA9AF6CC-74EC-A548-910A-2CEC5057D9FB}">
      <tableStyleElement type="firstRowStripe" dxfId="32"/>
      <tableStyleElement type="secondRowStripe" dxfId="31"/>
      <tableStyleElement type="firstColumnStripe" dxfId="30"/>
    </tableStyle>
    <tableStyle name="テーブル スタイル 2" pivot="0" count="1" xr9:uid="{AAC86889-926A-9644-9E30-E6BC94208819}">
      <tableStyleElement type="firstRowStripe" dxfId="29"/>
    </tableStyle>
    <tableStyle name="テーブル スタイル 3" pivot="0" count="1" xr9:uid="{5A480686-C0EA-C14B-997D-F309FB808E8A}">
      <tableStyleElement type="firstRowStripe" dxfId="28"/>
    </tableStyle>
    <tableStyle name="テーブル スタイル 4" pivot="0" count="2" xr9:uid="{125EA417-284A-6046-8AD9-209A0A64DD89}">
      <tableStyleElement type="headerRow" dxfId="27"/>
      <tableStyleElement type="firstRowStripe" dxfId="26"/>
    </tableStyle>
  </tableStyles>
  <colors>
    <mruColors>
      <color rgb="FF7070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2.xml.rels>&#65279;<?xml version="1.0" encoding="utf-8"?><Relationships xmlns="http://schemas.openxmlformats.org/package/2006/relationships"><Relationship Type="http://schemas.openxmlformats.org/officeDocument/2006/relationships/hyperlink" Target="#'&#39015;&#23458;'!A1" TargetMode="External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hyperlink" Target="#'&#21830;&#26989;&#35531;&#27714;&#26360;'!A1" TargetMode="Externa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28572</xdr:colOff>
      <xdr:row>0</xdr:row>
      <xdr:rowOff>161926</xdr:rowOff>
    </xdr:from>
    <xdr:to>
      <xdr:col>9</xdr:col>
      <xdr:colOff>1464180</xdr:colOff>
      <xdr:row>1</xdr:row>
      <xdr:rowOff>296552</xdr:rowOff>
    </xdr:to>
    <xdr:sp macro="" textlink="">
      <xdr:nvSpPr>
        <xdr:cNvPr id="3" name="矢印: 五角形 2" descr="選択して顧客ワークシートに移動する">
          <a:hlinkClick xmlns:r="http://schemas.openxmlformats.org/officeDocument/2006/relationships" r:id="rId1" tooltip="選択して顧客ワークシートに移動する"/>
          <a:extLst>
            <a:ext uri="{FF2B5EF4-FFF2-40B4-BE49-F238E27FC236}">
              <a16:creationId xmlns:a16="http://schemas.microsoft.com/office/drawing/2014/main" id="{74092F0A-1B54-4027-B0EC-248D38E21E12}"/>
            </a:ext>
          </a:extLst>
        </xdr:cNvPr>
        <xdr:cNvSpPr/>
      </xdr:nvSpPr>
      <xdr:spPr>
        <a:xfrm>
          <a:off x="9658347" y="161926"/>
          <a:ext cx="1435608" cy="409574"/>
        </a:xfrm>
        <a:prstGeom prst="homePlate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ja" sz="1100" b="1">
              <a:ln>
                <a:noFill/>
              </a:ln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  <a:cs typeface="Arial" panose="020B0604020202020204" pitchFamily="34" charset="0"/>
            </a:rPr>
            <a:t>顧客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0</xdr:row>
      <xdr:rowOff>66673</xdr:rowOff>
    </xdr:from>
    <xdr:to>
      <xdr:col>12</xdr:col>
      <xdr:colOff>1464183</xdr:colOff>
      <xdr:row>0</xdr:row>
      <xdr:rowOff>478153</xdr:rowOff>
    </xdr:to>
    <xdr:sp macro="" textlink="">
      <xdr:nvSpPr>
        <xdr:cNvPr id="2" name="矢印: 五角形 1" descr="選択して商業請求書ワークシートに移動する">
          <a:hlinkClick xmlns:r="http://schemas.openxmlformats.org/officeDocument/2006/relationships" r:id="rId1" tooltip="選択して商業請求書ワークシートに移動する"/>
          <a:extLst>
            <a:ext uri="{FF2B5EF4-FFF2-40B4-BE49-F238E27FC236}">
              <a16:creationId xmlns:a16="http://schemas.microsoft.com/office/drawing/2014/main" id="{A369B219-35C8-4A3B-AB52-F207ECE6F82D}"/>
            </a:ext>
          </a:extLst>
        </xdr:cNvPr>
        <xdr:cNvSpPr/>
      </xdr:nvSpPr>
      <xdr:spPr>
        <a:xfrm flipH="1">
          <a:off x="14478000" y="66673"/>
          <a:ext cx="1435608" cy="411480"/>
        </a:xfrm>
        <a:prstGeom prst="homePlate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ja" sz="1100" b="1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  <a:cs typeface="Arial" panose="020B0604020202020204" pitchFamily="34" charset="0"/>
            </a:rPr>
            <a:t>商業</a:t>
          </a:r>
          <a:r>
            <a:rPr lang="ja" sz="1100" b="1" baseline="0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  <a:cs typeface="Arial" panose="020B0604020202020204" pitchFamily="34" charset="0"/>
            </a:rPr>
            <a:t>請求書</a:t>
          </a:r>
          <a:endParaRPr lang="en-US" sz="1100" b="1">
            <a:solidFill>
              <a:schemeClr val="bg1"/>
            </a:solidFill>
            <a:latin typeface="Meiryo UI" panose="020B0604030504040204" pitchFamily="34" charset="-128"/>
            <a:ea typeface="Meiryo UI" panose="020B0604030504040204" pitchFamily="34" charset="-128"/>
            <a:cs typeface="Arial" panose="020B0604020202020204" pitchFamily="34" charset="0"/>
          </a:endParaRPr>
        </a:p>
      </xdr:txBody>
    </xdr:sp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InvoiceItems" displayName="InvoiceItems" ref="B8:H13" headerRowDxfId="22" dataDxfId="20" totalsRowDxfId="21" tableBorderDxfId="25">
  <autoFilter ref="B8:H13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8" xr3:uid="{00000000-0010-0000-0000-000008000000}" name="日付" totalsRowLabel="集計" dataDxfId="19" dataCellStyle="日付"/>
    <tableColumn id="1" xr3:uid="{00000000-0010-0000-0000-000001000000}" name="品目番号" dataDxfId="23" dataCellStyle="表の詳細 (左揃え)"/>
    <tableColumn id="2" xr3:uid="{00000000-0010-0000-0000-000002000000}" name="説明" dataDxfId="18" dataCellStyle="表の詳細 (左揃え)"/>
    <tableColumn id="3" xr3:uid="{00000000-0010-0000-0000-000003000000}" name="数量" dataDxfId="17" dataCellStyle="数量"/>
    <tableColumn id="4" xr3:uid="{00000000-0010-0000-0000-000004000000}" name="単価" dataDxfId="16" dataCellStyle="通貨 [0.00]"/>
    <tableColumn id="5" xr3:uid="{00000000-0010-0000-0000-000005000000}" name="割引額" dataDxfId="15" dataCellStyle="通貨 [0.00]"/>
    <tableColumn id="6" xr3:uid="{00000000-0010-0000-0000-000006000000}" name="集計" dataDxfId="14" dataCellStyle="通貨">
      <calculatedColumnFormula>IF(AND(InvoiceItems[[#This Row],[数量]]&lt;&gt;"",InvoiceItems[[#This Row],[単価]]&lt;&gt;""),(InvoiceItems[[#This Row],[数量]]*InvoiceItems[[#This Row],[単価]])-InvoiceItems[[#This Row],[割引額]],"")</calculatedColumnFormula>
    </tableColumn>
  </tableColumns>
  <tableStyleInfo name="テーブル スタイル 4" showFirstColumn="0" showLastColumn="0" showRowStripes="1" showColumnStripes="0"/>
  <extLst>
    <ext xmlns:x14="http://schemas.microsoft.com/office/spreadsheetml/2009/9/main" uri="{504A1905-F514-4f6f-8877-14C23A59335A}">
      <x14:table altTextSummary="この表には、日付、品目番号、説明、数量、単価、割引を入力します。総額は自動的に計算されます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顧客リスト" displayName="顧客リスト" ref="B2:K4" headerRowDxfId="3" dataDxfId="1" totalsRowDxfId="2" tableBorderDxfId="24">
  <autoFilter ref="B2:K4" xr:uid="{00000000-0009-0000-0100-000001000000}"/>
  <tableColumns count="10">
    <tableColumn id="2" xr3:uid="{00000000-0010-0000-0100-000002000000}" name="会社名" dataDxfId="13"/>
    <tableColumn id="3" xr3:uid="{00000000-0010-0000-0100-000003000000}" name="連絡先情報" dataDxfId="12"/>
    <tableColumn id="4" xr3:uid="{00000000-0010-0000-0100-000004000000}" name="住所" dataDxfId="11"/>
    <tableColumn id="1" xr3:uid="{00000000-0010-0000-0100-000001000000}" name="住所2" dataDxfId="10"/>
    <tableColumn id="5" xr3:uid="{00000000-0010-0000-0100-000005000000}" name="CITY" dataDxfId="9"/>
    <tableColumn id="6" xr3:uid="{00000000-0010-0000-0100-000006000000}" name="STATE" dataDxfId="8"/>
    <tableColumn id="7" xr3:uid="{00000000-0010-0000-0100-000007000000}" name="郵便番号" dataDxfId="7"/>
    <tableColumn id="8" xr3:uid="{00000000-0010-0000-0100-000008000000}" name="電話" dataDxfId="6" dataCellStyle="電話番号"/>
    <tableColumn id="10" xr3:uid="{00000000-0010-0000-0100-00000A000000}" name="メール" dataDxfId="5"/>
    <tableColumn id="11" xr3:uid="{00000000-0010-0000-0100-00000B000000}" name="FAX" dataDxfId="4" dataCellStyle="電話番号"/>
  </tableColumns>
  <tableStyleInfo name="テーブル スタイル 4" showFirstColumn="0" showLastColumn="0" showRowStripes="1" showColumnStripes="0"/>
  <extLst>
    <ext xmlns:x14="http://schemas.microsoft.com/office/spreadsheetml/2009/9/main" uri="{504A1905-F514-4f6f-8877-14C23A59335A}">
      <x14:table altTextSummary="この表には、会社名、担当者名、住所、電話番号、メール、FAX 番号などの顧客の詳細情報を入力します"/>
    </ext>
  </extLst>
</table>
</file>

<file path=xl/theme/theme11.xml><?xml version="1.0" encoding="utf-8"?>
<a:theme xmlns:a="http://schemas.openxmlformats.org/drawingml/2006/main" name="Office Theme">
  <a:themeElements>
    <a:clrScheme name="Commercial Invoice">
      <a:dk1>
        <a:srgbClr val="000000"/>
      </a:dk1>
      <a:lt1>
        <a:srgbClr val="FFFFFF"/>
      </a:lt1>
      <a:dk2>
        <a:srgbClr val="6F6F6F"/>
      </a:dk2>
      <a:lt2>
        <a:srgbClr val="E7E6E6"/>
      </a:lt2>
      <a:accent1>
        <a:srgbClr val="E1BF49"/>
      </a:accent1>
      <a:accent2>
        <a:srgbClr val="B8B8B8"/>
      </a:accent2>
      <a:accent3>
        <a:srgbClr val="8BBC58"/>
      </a:accent3>
      <a:accent4>
        <a:srgbClr val="5097C7"/>
      </a:accent4>
      <a:accent5>
        <a:srgbClr val="E08587"/>
      </a:accent5>
      <a:accent6>
        <a:srgbClr val="D189FC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7" /><Relationship Type="http://schemas.openxmlformats.org/officeDocument/2006/relationships/drawing" Target="/xl/drawings/drawing12.xml" Id="rId6" /><Relationship Type="http://schemas.openxmlformats.org/officeDocument/2006/relationships/printerSettings" Target="/xl/printerSettings/printerSettings12.bin" Id="rId5" /><Relationship Type="http://schemas.openxmlformats.org/officeDocument/2006/relationships/hyperlink" Target="http://www.tailspintoys.com/" TargetMode="External" Id="rId3" /><Relationship Type="http://schemas.openxmlformats.org/officeDocument/2006/relationships/hyperlink" Target="mailto:tailspin@interestingsite.com" TargetMode="External" Id="rId2" /><Relationship Type="http://schemas.openxmlformats.org/officeDocument/2006/relationships/hyperlink" Target="mailto:CustomerService@tailspintoys.com" TargetMode="External" Id="rId1" /><Relationship Type="http://schemas.openxmlformats.org/officeDocument/2006/relationships/hyperlink" Target="http://www.tailspintoys.com/" TargetMode="External" Id="rId4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21.bin" Id="rId3" /><Relationship Type="http://schemas.openxmlformats.org/officeDocument/2006/relationships/table" Target="/xl/tables/table21.xml" Id="rId5" /><Relationship Type="http://schemas.openxmlformats.org/officeDocument/2006/relationships/drawing" Target="/xl/drawings/drawing21.xml" Id="rId4" /><Relationship Type="http://schemas.openxmlformats.org/officeDocument/2006/relationships/hyperlink" Target="mailto:mike@excellentwebsite.com" TargetMode="External" Id="rId2" /><Relationship Type="http://schemas.openxmlformats.org/officeDocument/2006/relationships/hyperlink" Target="mailto:contoso@websitegoeshere.com" TargetMode="External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 fitToPage="1"/>
  </sheetPr>
  <dimension ref="B1:J19"/>
  <sheetViews>
    <sheetView showGridLines="0" tabSelected="1" zoomScaleNormal="100" workbookViewId="0"/>
  </sheetViews>
  <sheetFormatPr defaultColWidth="9.33203125" defaultRowHeight="30" customHeight="1" x14ac:dyDescent="0.25"/>
  <cols>
    <col min="1" max="1" width="2.109375" style="6" customWidth="1"/>
    <col min="2" max="4" width="19.33203125" style="45" customWidth="1"/>
    <col min="5" max="5" width="22.21875" style="45" customWidth="1"/>
    <col min="6" max="8" width="19.33203125" style="45" customWidth="1"/>
    <col min="9" max="9" width="2.77734375" style="6" customWidth="1"/>
    <col min="10" max="10" width="17.21875" style="6" customWidth="1"/>
    <col min="11" max="16384" width="9.33203125" style="6"/>
  </cols>
  <sheetData>
    <row r="1" spans="2:10" ht="22.15" customHeight="1" x14ac:dyDescent="0.25">
      <c r="B1" s="2" t="s">
        <v>0</v>
      </c>
      <c r="C1" s="3"/>
      <c r="D1" s="3"/>
      <c r="E1" s="4" t="s">
        <v>12</v>
      </c>
      <c r="F1" s="58" t="s">
        <v>57</v>
      </c>
      <c r="G1" s="5" t="s">
        <v>16</v>
      </c>
      <c r="H1" s="5"/>
      <c r="J1" s="7" t="s">
        <v>27</v>
      </c>
    </row>
    <row r="2" spans="2:10" ht="28.9" customHeight="1" x14ac:dyDescent="0.25">
      <c r="B2" s="3"/>
      <c r="C2" s="3"/>
      <c r="D2" s="3"/>
      <c r="E2" s="8" t="s">
        <v>13</v>
      </c>
      <c r="F2" s="59" t="s">
        <v>58</v>
      </c>
      <c r="G2" s="9" t="s">
        <v>17</v>
      </c>
      <c r="H2" s="9"/>
    </row>
    <row r="3" spans="2:10" ht="30" customHeight="1" x14ac:dyDescent="0.25">
      <c r="B3" s="10"/>
      <c r="C3" s="10"/>
      <c r="D3" s="10"/>
      <c r="E3" s="10"/>
      <c r="F3" s="10"/>
      <c r="G3" s="11"/>
      <c r="H3" s="11"/>
    </row>
    <row r="4" spans="2:10" ht="30" customHeight="1" x14ac:dyDescent="0.25">
      <c r="B4" s="12" t="s">
        <v>1</v>
      </c>
      <c r="C4" s="13" t="s">
        <v>5</v>
      </c>
      <c r="D4" s="12" t="s">
        <v>7</v>
      </c>
      <c r="E4" s="14" t="str">
        <f>IFERROR(VLOOKUP(BillName,顧客リスト[],8,FALSE),"")</f>
        <v>432-555-0178</v>
      </c>
      <c r="F4" s="14"/>
      <c r="G4" s="15" t="s">
        <v>18</v>
      </c>
      <c r="H4" s="16">
        <v>34567</v>
      </c>
    </row>
    <row r="5" spans="2:10" ht="30" customHeight="1" x14ac:dyDescent="0.25">
      <c r="B5" s="12" t="s">
        <v>2</v>
      </c>
      <c r="C5" s="13" t="str">
        <f>IFERROR(VLOOKUP(BillName,顧客リスト[],3,FALSE),"")</f>
        <v>345 Cherry Street</v>
      </c>
      <c r="D5" s="12" t="s">
        <v>8</v>
      </c>
      <c r="E5" s="17" t="str">
        <f>IFERROR(VLOOKUP(BillName,顧客リスト[],10,FALSE),"")</f>
        <v>432-555-0187</v>
      </c>
      <c r="F5" s="17"/>
      <c r="G5" s="15" t="s">
        <v>19</v>
      </c>
      <c r="H5" s="18">
        <f ca="1">TODAY()</f>
        <v>44908</v>
      </c>
    </row>
    <row r="6" spans="2:10" ht="30" customHeight="1" x14ac:dyDescent="0.25">
      <c r="B6" s="12"/>
      <c r="C6" s="13" t="str">
        <f>IF(VLOOKUP(BillName,顧客リスト[],4,FALSE)&lt;&gt;"",VLOOKUP(BillName,顧客リスト[],4,FALSE),IF(VLOOKUP(BillName,顧客リスト[],5,FALSE)&lt;&gt;"",CONCATENATE(VLOOKUP(BillName,顧客リスト[],5,FALSE),", ",VLOOKUP(BillName,顧客リスト[],6,FALSE)," ",VLOOKUP(BillName,顧客リスト[],7,FALSE)),CONCATENATE(VLOOKUP(BillName,顧客リスト[],6,FALSE)," ",VLOOKUP(BillName,顧客リスト[],7,FALSE))))</f>
        <v>Suite 123</v>
      </c>
      <c r="D6" s="12" t="s">
        <v>9</v>
      </c>
      <c r="E6" s="19" t="str">
        <f>IFERROR(VLOOKUP(BillName,顧客リスト[],9,FALSE),"")</f>
        <v>mike@excellentwebsite.com</v>
      </c>
      <c r="F6" s="13"/>
      <c r="G6" s="15" t="s">
        <v>20</v>
      </c>
      <c r="H6" s="20" t="str">
        <f>IFERROR(VLOOKUP(BillName,顧客リスト[],2,FALSE),"")</f>
        <v>Mike Gragg</v>
      </c>
    </row>
    <row r="7" spans="2:10" ht="30" customHeight="1" x14ac:dyDescent="0.25">
      <c r="B7" s="12"/>
      <c r="C7" s="13" t="str">
        <f>IF(VLOOKUP(BillName,顧客リスト[],4,FALSE)="","",IF(VLOOKUP(BillName,顧客リスト[],5,FALSE)&lt;&gt;"",CONCATENATE(VLOOKUP(BillName,顧客リスト[],5,FALSE),", ",VLOOKUP(BillName,顧客リスト[],6,FALSE)," ",VLOOKUP(BillName,顧客リスト[],7,FALSE)),CONCATENATE(VLOOKUP(BillName,顧客リスト[],6,FALSE)," ",VLOOKUP(BillName,顧客リスト[],7,FALSE))))</f>
        <v>Albany, SD 12345</v>
      </c>
      <c r="D7" s="10"/>
      <c r="E7" s="10"/>
      <c r="F7" s="21"/>
      <c r="G7" s="22"/>
      <c r="H7" s="11"/>
    </row>
    <row r="8" spans="2:10" ht="30" customHeight="1" x14ac:dyDescent="0.25">
      <c r="B8" s="23" t="s">
        <v>3</v>
      </c>
      <c r="C8" s="24" t="s">
        <v>6</v>
      </c>
      <c r="D8" s="24" t="s">
        <v>10</v>
      </c>
      <c r="E8" s="25" t="s">
        <v>14</v>
      </c>
      <c r="F8" s="26" t="s">
        <v>15</v>
      </c>
      <c r="G8" s="26" t="s">
        <v>21</v>
      </c>
      <c r="H8" s="27" t="s">
        <v>56</v>
      </c>
    </row>
    <row r="9" spans="2:10" ht="30" customHeight="1" x14ac:dyDescent="0.25">
      <c r="B9" s="28">
        <f ca="1">TODAY()</f>
        <v>44908</v>
      </c>
      <c r="C9" s="29">
        <v>789807</v>
      </c>
      <c r="D9" s="29" t="s">
        <v>11</v>
      </c>
      <c r="E9" s="30">
        <v>4</v>
      </c>
      <c r="F9" s="31">
        <v>10</v>
      </c>
      <c r="G9" s="31">
        <v>2</v>
      </c>
      <c r="H9" s="1">
        <f>IF(AND(InvoiceItems[[#This Row],[数量]]&lt;&gt;"",InvoiceItems[[#This Row],[単価]]&lt;&gt;""),(InvoiceItems[[#This Row],[数量]]*InvoiceItems[[#This Row],[単価]])-InvoiceItems[[#This Row],[割引額]],"")</f>
        <v>38</v>
      </c>
    </row>
    <row r="10" spans="2:10" ht="30" customHeight="1" x14ac:dyDescent="0.25">
      <c r="B10" s="28"/>
      <c r="C10" s="29"/>
      <c r="D10" s="29"/>
      <c r="E10" s="30"/>
      <c r="F10" s="31"/>
      <c r="G10" s="31"/>
      <c r="H10" s="1" t="str">
        <f>IF(AND(InvoiceItems[[#This Row],[数量]]&lt;&gt;"",InvoiceItems[[#This Row],[単価]]&lt;&gt;""),(InvoiceItems[[#This Row],[数量]]*InvoiceItems[[#This Row],[単価]])-InvoiceItems[[#This Row],[割引額]],"")</f>
        <v/>
      </c>
    </row>
    <row r="11" spans="2:10" ht="30" customHeight="1" x14ac:dyDescent="0.25">
      <c r="B11" s="28"/>
      <c r="C11" s="29"/>
      <c r="D11" s="29"/>
      <c r="E11" s="30"/>
      <c r="F11" s="31"/>
      <c r="G11" s="31"/>
      <c r="H11" s="1" t="str">
        <f>IF(AND(InvoiceItems[[#This Row],[数量]]&lt;&gt;"",InvoiceItems[[#This Row],[単価]]&lt;&gt;""),(InvoiceItems[[#This Row],[数量]]*InvoiceItems[[#This Row],[単価]])-InvoiceItems[[#This Row],[割引額]],"")</f>
        <v/>
      </c>
    </row>
    <row r="12" spans="2:10" ht="30" customHeight="1" x14ac:dyDescent="0.25">
      <c r="B12" s="28"/>
      <c r="C12" s="29"/>
      <c r="D12" s="29"/>
      <c r="E12" s="30"/>
      <c r="F12" s="31"/>
      <c r="G12" s="31"/>
      <c r="H12" s="1" t="str">
        <f>IF(AND(InvoiceItems[[#This Row],[数量]]&lt;&gt;"",InvoiceItems[[#This Row],[単価]]&lt;&gt;""),(InvoiceItems[[#This Row],[数量]]*InvoiceItems[[#This Row],[単価]])-InvoiceItems[[#This Row],[割引額]],"")</f>
        <v/>
      </c>
    </row>
    <row r="13" spans="2:10" ht="30" customHeight="1" x14ac:dyDescent="0.25">
      <c r="B13" s="28"/>
      <c r="C13" s="29"/>
      <c r="D13" s="29"/>
      <c r="E13" s="30"/>
      <c r="F13" s="31"/>
      <c r="G13" s="31"/>
      <c r="H13" s="1" t="str">
        <f>IF(AND(InvoiceItems[[#This Row],[数量]]&lt;&gt;"",InvoiceItems[[#This Row],[単価]]&lt;&gt;""),(InvoiceItems[[#This Row],[数量]]*InvoiceItems[[#This Row],[単価]])-InvoiceItems[[#This Row],[割引額]],"")</f>
        <v/>
      </c>
    </row>
    <row r="14" spans="2:10" ht="30" customHeight="1" x14ac:dyDescent="0.25">
      <c r="B14" s="32"/>
      <c r="C14" s="32"/>
      <c r="D14" s="32"/>
      <c r="E14" s="32"/>
      <c r="F14" s="32"/>
      <c r="G14" s="33" t="s">
        <v>22</v>
      </c>
      <c r="H14" s="34">
        <f>SUM(InvoiceItems[集計])</f>
        <v>38</v>
      </c>
    </row>
    <row r="15" spans="2:10" ht="30" customHeight="1" x14ac:dyDescent="0.25">
      <c r="B15" s="32"/>
      <c r="C15" s="32"/>
      <c r="D15" s="32"/>
      <c r="E15" s="32"/>
      <c r="F15" s="32"/>
      <c r="G15" s="35" t="s">
        <v>23</v>
      </c>
      <c r="H15" s="36">
        <v>8.8999999999999996E-2</v>
      </c>
    </row>
    <row r="16" spans="2:10" ht="30" customHeight="1" x14ac:dyDescent="0.25">
      <c r="B16" s="32"/>
      <c r="C16" s="32"/>
      <c r="D16" s="32"/>
      <c r="E16" s="32"/>
      <c r="F16" s="32"/>
      <c r="G16" s="35" t="s">
        <v>24</v>
      </c>
      <c r="H16" s="37">
        <f>InvoiceSubtotal*SalesTaxRate</f>
        <v>3.3819999999999997</v>
      </c>
    </row>
    <row r="17" spans="2:8" ht="30" customHeight="1" x14ac:dyDescent="0.25">
      <c r="B17" s="32"/>
      <c r="C17" s="32"/>
      <c r="D17" s="32"/>
      <c r="E17" s="32"/>
      <c r="F17" s="32"/>
      <c r="G17" s="38" t="s">
        <v>25</v>
      </c>
      <c r="H17" s="39">
        <v>5</v>
      </c>
    </row>
    <row r="18" spans="2:8" ht="30" customHeight="1" x14ac:dyDescent="0.25">
      <c r="B18" s="40" t="str">
        <f>"すべての小切手の振り出し先を "&amp;UPPER(CompanyName)&amp;" に指定します。"</f>
        <v>すべての小切手の振り出し先を TAILSPIN TOYS に指定します。</v>
      </c>
      <c r="C18" s="40"/>
      <c r="D18" s="40"/>
      <c r="E18" s="40"/>
      <c r="F18" s="40"/>
      <c r="G18" s="41" t="s">
        <v>26</v>
      </c>
      <c r="H18" s="42">
        <v>0</v>
      </c>
    </row>
    <row r="19" spans="2:8" ht="30" customHeight="1" x14ac:dyDescent="0.25">
      <c r="B19" s="40" t="s">
        <v>4</v>
      </c>
      <c r="C19" s="40"/>
      <c r="D19" s="40"/>
      <c r="E19" s="40"/>
      <c r="F19" s="40"/>
      <c r="G19" s="43" t="s">
        <v>56</v>
      </c>
      <c r="H19" s="44">
        <f>InvoiceSubtotal+SalesTax+配送費-Deposit</f>
        <v>46.381999999999998</v>
      </c>
    </row>
  </sheetData>
  <sheetProtection formatCells="0" formatColumns="0" formatRows="0" selectLockedCells="1" sort="0"/>
  <mergeCells count="3">
    <mergeCell ref="G1:H1"/>
    <mergeCell ref="G2:H2"/>
    <mergeCell ref="B1:D2"/>
  </mergeCells>
  <phoneticPr fontId="1" type="noConversion"/>
  <conditionalFormatting sqref="E6">
    <cfRule type="expression" dxfId="0" priority="1">
      <formula>$E$6&lt;&gt;""</formula>
    </cfRule>
  </conditionalFormatting>
  <dataValidations xWindow="956" yWindow="463" count="48">
    <dataValidation type="list" allowBlank="1" showInputMessage="1" prompt="このセルで顧客名を選択します。Alt キーを押しながら下矢印キーを押して、ドロップダウン リストを開き、Enter キーを押して選択します。選択一覧を増やすには、顧客ワークシートにさらに顧客を追加します" sqref="C4" xr:uid="{00000000-0002-0000-0000-000000000000}">
      <formula1>CustomerLookup</formula1>
    </dataValidation>
    <dataValidation allowBlank="1" showInputMessage="1" showErrorMessage="1" prompt="このセルには請求会社の住所を入力します" sqref="E1" xr:uid="{00000000-0002-0000-0000-000001000000}"/>
    <dataValidation allowBlank="1" showInputMessage="1" showErrorMessage="1" prompt="このセルには郵便番号、都道府県、市区町村を入力します" sqref="E2" xr:uid="{00000000-0002-0000-0000-000002000000}"/>
    <dataValidation allowBlank="1" showInputMessage="1" showErrorMessage="1" prompt="このセルには請求会社の電話番号を入力します" sqref="F1" xr:uid="{00000000-0002-0000-0000-000003000000}"/>
    <dataValidation allowBlank="1" showInputMessage="1" showErrorMessage="1" prompt="このセルには請求会社の FAX を入力します" sqref="F2" xr:uid="{00000000-0002-0000-0000-000004000000}"/>
    <dataValidation allowBlank="1" showInputMessage="1" showErrorMessage="1" prompt="このセルには請求会社のメール アドレスを入力します" sqref="G1" xr:uid="{00000000-0002-0000-0000-000005000000}"/>
    <dataValidation allowBlank="1" showInputMessage="1" showErrorMessage="1" prompt="このセルには請求会社の Web サイトを入力します" sqref="G2:H2" xr:uid="{00000000-0002-0000-0000-000006000000}"/>
    <dataValidation allowBlank="1" showInputMessage="1" showErrorMessage="1" prompt="右のセルで行った選択に基づいて、行 3 から 6 の請求先情報は自動的に更新されます。セル H3 と H4 には、請求書番号と請求日を入力します" sqref="B4" xr:uid="{00000000-0002-0000-0000-000007000000}"/>
    <dataValidation allowBlank="1" showInputMessage="1" showErrorMessage="1" prompt="顧客の電話番号は、自動的に右のセルで更新されます" sqref="D4" xr:uid="{00000000-0002-0000-0000-000008000000}"/>
    <dataValidation allowBlank="1" showInputMessage="1" showErrorMessage="1" prompt="顧客の電話番号は、自動的にこのセルで更新されます " sqref="E4" xr:uid="{00000000-0002-0000-0000-000009000000}"/>
    <dataValidation allowBlank="1" showInputMessage="1" showErrorMessage="1" prompt="顧客の FAX 番号は、自動的に右のセルで更新されます" sqref="D5" xr:uid="{00000000-0002-0000-0000-00000A000000}"/>
    <dataValidation allowBlank="1" showInputMessage="1" showErrorMessage="1" prompt="顧客の FAX 番号は、自動的にこのセルで更新されます" sqref="E5" xr:uid="{00000000-0002-0000-0000-00000B000000}"/>
    <dataValidation allowBlank="1" showInputMessage="1" showErrorMessage="1" prompt="顧客のメール アドレスは、自動的に右のセルで更新されます" sqref="D6" xr:uid="{00000000-0002-0000-0000-00000C000000}"/>
    <dataValidation allowBlank="1" showInputMessage="1" showErrorMessage="1" prompt="右のセルには請求書番号を入力します" sqref="G4" xr:uid="{00000000-0002-0000-0000-00000D000000}"/>
    <dataValidation allowBlank="1" showInputMessage="1" showErrorMessage="1" prompt="このセルに請求書番号を入力します" sqref="H4" xr:uid="{00000000-0002-0000-0000-00000E000000}"/>
    <dataValidation allowBlank="1" showInputMessage="1" showErrorMessage="1" prompt="右にあるセルに請求日を入力します" sqref="G5" xr:uid="{00000000-0002-0000-0000-00000F000000}"/>
    <dataValidation allowBlank="1" showInputMessage="1" showErrorMessage="1" prompt="このセルには請求日を入力します" sqref="H5" xr:uid="{00000000-0002-0000-0000-000010000000}"/>
    <dataValidation allowBlank="1" showInputMessage="1" showErrorMessage="1" prompt="顧客の担当者名は、自動的に右のセルで更新されます " sqref="G6" xr:uid="{00000000-0002-0000-0000-000011000000}"/>
    <dataValidation allowBlank="1" showInputMessage="1" showErrorMessage="1" prompt="顧客の担当者名は、自動的にこのセルで更新されます" sqref="H6" xr:uid="{00000000-0002-0000-0000-000012000000}"/>
    <dataValidation allowBlank="1" showInputMessage="1" showErrorMessage="1" prompt="この見出しの下にあるこの列に日付を入力します" sqref="B8" xr:uid="{00000000-0002-0000-0000-000013000000}"/>
    <dataValidation allowBlank="1" showInputMessage="1" showErrorMessage="1" prompt="この見出しの下にあるこの列に品目番号を入力します" sqref="C8" xr:uid="{00000000-0002-0000-0000-000014000000}"/>
    <dataValidation allowBlank="1" showInputMessage="1" showErrorMessage="1" prompt="この見出しの下にあるこの列に品目の説明を入力します" sqref="D8" xr:uid="{00000000-0002-0000-0000-000015000000}"/>
    <dataValidation allowBlank="1" showInputMessage="1" showErrorMessage="1" prompt="この見出しの下にあるこの列に数量を入力します" sqref="E8" xr:uid="{00000000-0002-0000-0000-000016000000}"/>
    <dataValidation allowBlank="1" showInputMessage="1" showErrorMessage="1" prompt="この見出しの下にあるこの列に単価を入力します" sqref="F8" xr:uid="{00000000-0002-0000-0000-000017000000}"/>
    <dataValidation allowBlank="1" showInputMessage="1" showErrorMessage="1" prompt="この見出しの下にあるこの列に割引額を入力します" sqref="G8" xr:uid="{00000000-0002-0000-0000-000018000000}"/>
    <dataValidation allowBlank="1" showInputMessage="1" showErrorMessage="1" prompt="合計はこの見出しの下にあるこの列で自動計算されます" sqref="H8" xr:uid="{00000000-0002-0000-0000-000019000000}"/>
    <dataValidation allowBlank="1" showInputMessage="1" showErrorMessage="1" prompt="請求書の小計は自動的に右のセルで計算されます" sqref="G14" xr:uid="{00000000-0002-0000-0000-00001A000000}"/>
    <dataValidation allowBlank="1" showInputMessage="1" showErrorMessage="1" prompt="請求書の小計は自動的にこのセルで計算されます" sqref="H14" xr:uid="{00000000-0002-0000-0000-00001B000000}"/>
    <dataValidation allowBlank="1" showInputMessage="1" showErrorMessage="1" prompt="右にあるセルに税率を入力します" sqref="G15" xr:uid="{00000000-0002-0000-0000-00001C000000}"/>
    <dataValidation allowBlank="1" showInputMessage="1" showErrorMessage="1" prompt="このセルに税率を入力します" sqref="H15" xr:uid="{00000000-0002-0000-0000-00001D000000}"/>
    <dataValidation allowBlank="1" showInputMessage="1" showErrorMessage="1" prompt="消費税は自動的に右のセルで計算されます" sqref="G16" xr:uid="{00000000-0002-0000-0000-00001E000000}"/>
    <dataValidation allowBlank="1" showInputMessage="1" showErrorMessage="1" prompt="消費税は自動的にこのセルで計算されます" sqref="H16" xr:uid="{00000000-0002-0000-0000-00001F000000}"/>
    <dataValidation allowBlank="1" showInputMessage="1" showErrorMessage="1" prompt="右にあるセルに配送費を入力します" sqref="G17" xr:uid="{00000000-0002-0000-0000-000020000000}"/>
    <dataValidation allowBlank="1" showInputMessage="1" showErrorMessage="1" prompt="このセルに配送費を入力します" sqref="H17" xr:uid="{00000000-0002-0000-0000-000021000000}"/>
    <dataValidation allowBlank="1" showInputMessage="1" showErrorMessage="1" prompt="前金受領済み金額は右にあるセルに入力します" sqref="G18" xr:uid="{00000000-0002-0000-0000-000022000000}"/>
    <dataValidation allowBlank="1" showInputMessage="1" showErrorMessage="1" prompt="前金受領済み金額はこのセルに入力します" sqref="H18" xr:uid="{00000000-0002-0000-0000-000023000000}"/>
    <dataValidation allowBlank="1" showInputMessage="1" showErrorMessage="1" prompt="総額は右にあるセルに自動計算されます" sqref="G19" xr:uid="{00000000-0002-0000-0000-000024000000}"/>
    <dataValidation allowBlank="1" showInputMessage="1" showErrorMessage="1" prompt="総額はこのセルに自動計算されます" sqref="H19" xr:uid="{00000000-0002-0000-0000-000025000000}"/>
    <dataValidation allowBlank="1" showInputMessage="1" showErrorMessage="1" prompt="このセルには会社名が自動的に追加されます" sqref="B18:F18" xr:uid="{00000000-0002-0000-0000-000026000000}"/>
    <dataValidation allowBlank="1" showInputMessage="1" showErrorMessage="1" prompt="このセルのテキストに、総額の期日までの日数と利子をパーセントで入力します。既定のテンプレートには、サンプル データがあります" sqref="B19:F19" xr:uid="{00000000-0002-0000-0000-000027000000}"/>
    <dataValidation allowBlank="1" showInputMessage="1" showErrorMessage="1" prompt="顧客の住所は、自動的にこのセルで更新されます" sqref="C5" xr:uid="{00000000-0002-0000-0000-000028000000}"/>
    <dataValidation allowBlank="1" showInputMessage="1" showErrorMessage="1" prompt="顧客の住所 2 は、自動的にこのセルで更新されます" sqref="C6" xr:uid="{00000000-0002-0000-0000-000029000000}"/>
    <dataValidation allowBlank="1" showInputMessage="1" showErrorMessage="1" prompt="顧客の郵便番号、都道府県、市区町村は自動的にこのセルで更新されます" sqref="C7" xr:uid="{00000000-0002-0000-0000-00002A000000}"/>
    <dataValidation allowBlank="1" showInputMessage="1" showErrorMessage="1" prompt="顧客のメール アドレスは、自動的にこのセルで更新されます" sqref="E6" xr:uid="{00000000-0002-0000-0000-00002B000000}"/>
    <dataValidation allowBlank="1" showInputMessage="1" showErrorMessage="1" prompt="このブックで商業請求書を作成します。このワークシートに会社の詳細を入力し、顧客ワークシートに顧客の詳細を入力します。顧客ワークシートに移動するには、セル J1 を選択します" sqref="A1" xr:uid="{00000000-0002-0000-0000-00002C000000}"/>
    <dataValidation allowBlank="1" showInputMessage="1" showErrorMessage="1" prompt="顧客の住所は、自動的にセル C3:C6 で更新されます" sqref="B5:B7" xr:uid="{00000000-0002-0000-0000-00002F000000}"/>
    <dataValidation allowBlank="1" showInputMessage="1" showErrorMessage="1" prompt="このセルには請求会社名を入力します。セル D1 から G2 には請求会社を入力し、セル B3 から H5 には請求先の詳細を入力します。セル B7 から順に請求書の詳細を入力します" sqref="B1" xr:uid="{00000000-0002-0000-0000-000030000000}"/>
    <dataValidation allowBlank="1" showInputMessage="1" showErrorMessage="1" prompt="顧客ワークシートへのナビゲーション リンク。このセルは印刷されません" sqref="J1" xr:uid="{00000000-0002-0000-0000-000031000000}"/>
  </dataValidations>
  <hyperlinks>
    <hyperlink ref="G1" r:id="rId1" display="CustomerService@tailspintoys.com" xr:uid="{00000000-0004-0000-0000-000000000000}"/>
    <hyperlink ref="J1" location="顧客!A1" tooltip="選択して顧客ワークシートに移動する" display="Customers" xr:uid="{00000000-0004-0000-0000-000003000000}"/>
    <hyperlink ref="G1:H1" r:id="rId2" display="tailspin@interestingsite.com" xr:uid="{827A1C82-3B3C-4978-8950-7AFF696333B1}"/>
    <hyperlink ref="G2:H2" r:id="rId3" tooltip="選択してこの Web サイトを表示する" display="www.tailspintoys.com" xr:uid="{00000000-0004-0000-0000-000002000000}"/>
    <hyperlink ref="G2" r:id="rId4" xr:uid="{00000000-0004-0000-0000-000001000000}"/>
  </hyperlinks>
  <printOptions horizontalCentered="1"/>
  <pageMargins left="0.25" right="0.25" top="0.75" bottom="0.75" header="0.3" footer="0.3"/>
  <pageSetup paperSize="9" scale="55" fitToHeight="0" orientation="portrait" horizontalDpi="300" verticalDpi="300" r:id="rId5"/>
  <headerFooter differentFirst="1">
    <oddFooter>Page &amp;P of &amp;N</oddFooter>
  </headerFooter>
  <ignoredErrors>
    <ignoredError sqref="H10:H13" emptyCellReference="1"/>
  </ignoredErrors>
  <drawing r:id="rId6"/>
  <tableParts count="1">
    <tablePart r:id="rId7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B1:M4"/>
  <sheetViews>
    <sheetView showGridLines="0" zoomScaleNormal="100" workbookViewId="0"/>
  </sheetViews>
  <sheetFormatPr defaultColWidth="9.33203125" defaultRowHeight="30" customHeight="1" x14ac:dyDescent="0.25"/>
  <cols>
    <col min="1" max="1" width="2.109375" style="6" customWidth="1"/>
    <col min="2" max="6" width="18.6640625" style="6" customWidth="1"/>
    <col min="7" max="7" width="9.44140625" style="6" customWidth="1"/>
    <col min="8" max="8" width="13.44140625" style="6" customWidth="1"/>
    <col min="9" max="9" width="18" style="6" customWidth="1"/>
    <col min="10" max="10" width="29.5546875" style="6" customWidth="1"/>
    <col min="11" max="11" width="18.33203125" style="6" customWidth="1"/>
    <col min="12" max="12" width="2.77734375" style="6" customWidth="1"/>
    <col min="13" max="13" width="17.44140625" style="6" customWidth="1"/>
    <col min="14" max="16384" width="9.33203125" style="6"/>
  </cols>
  <sheetData>
    <row r="1" spans="2:13" ht="42" customHeight="1" x14ac:dyDescent="0.25">
      <c r="B1" s="60" t="s">
        <v>27</v>
      </c>
      <c r="M1" s="46" t="s">
        <v>55</v>
      </c>
    </row>
    <row r="2" spans="2:13" ht="30" customHeight="1" x14ac:dyDescent="0.25">
      <c r="B2" s="47" t="s">
        <v>28</v>
      </c>
      <c r="C2" s="48" t="s">
        <v>30</v>
      </c>
      <c r="D2" s="48" t="s">
        <v>33</v>
      </c>
      <c r="E2" s="48" t="s">
        <v>36</v>
      </c>
      <c r="F2" s="48" t="s">
        <v>38</v>
      </c>
      <c r="G2" s="48" t="s">
        <v>41</v>
      </c>
      <c r="H2" s="48" t="s">
        <v>44</v>
      </c>
      <c r="I2" s="48" t="s">
        <v>46</v>
      </c>
      <c r="J2" s="48" t="s">
        <v>49</v>
      </c>
      <c r="K2" s="48" t="s">
        <v>52</v>
      </c>
    </row>
    <row r="3" spans="2:13" ht="30" customHeight="1" x14ac:dyDescent="0.25">
      <c r="B3" s="49" t="s">
        <v>5</v>
      </c>
      <c r="C3" s="50" t="s">
        <v>31</v>
      </c>
      <c r="D3" s="50" t="s">
        <v>34</v>
      </c>
      <c r="E3" s="50" t="s">
        <v>37</v>
      </c>
      <c r="F3" s="50" t="s">
        <v>39</v>
      </c>
      <c r="G3" s="50" t="s">
        <v>42</v>
      </c>
      <c r="H3" s="51">
        <v>12345</v>
      </c>
      <c r="I3" s="52" t="s">
        <v>47</v>
      </c>
      <c r="J3" s="53" t="s">
        <v>50</v>
      </c>
      <c r="K3" s="52" t="s">
        <v>53</v>
      </c>
    </row>
    <row r="4" spans="2:13" ht="30" customHeight="1" x14ac:dyDescent="0.25">
      <c r="B4" s="49" t="s">
        <v>29</v>
      </c>
      <c r="C4" s="54" t="s">
        <v>32</v>
      </c>
      <c r="D4" s="54" t="s">
        <v>35</v>
      </c>
      <c r="E4" s="54"/>
      <c r="F4" s="54" t="s">
        <v>40</v>
      </c>
      <c r="G4" s="54" t="s">
        <v>43</v>
      </c>
      <c r="H4" s="55" t="s">
        <v>45</v>
      </c>
      <c r="I4" s="56" t="s">
        <v>48</v>
      </c>
      <c r="J4" s="57" t="s">
        <v>51</v>
      </c>
      <c r="K4" s="56" t="s">
        <v>54</v>
      </c>
    </row>
  </sheetData>
  <sheetProtection formatCells="0" formatColumns="0" formatRows="0" insertColumns="0" insertRows="0" insertHyperlinks="0" deleteColumns="0" deleteRows="0" selectLockedCells="1" sort="0" autoFilter="0" pivotTables="0"/>
  <phoneticPr fontId="32"/>
  <dataValidations count="13">
    <dataValidation allowBlank="1" showInputMessage="1" showErrorMessage="1" prompt="このワークシートに顧客の詳細を入力します。入力した顧客情報は、商業請求書ワークシートで使用されます。セル M1 を選択し、商業請求書ワークシートに移動します" sqref="A1" xr:uid="{00000000-0002-0000-0100-000000000000}"/>
    <dataValidation allowBlank="1" showInputMessage="1" showErrorMessage="1" prompt="このセルには、このワークシートのタイトルが表示されます" sqref="B1" xr:uid="{00000000-0002-0000-0100-000001000000}"/>
    <dataValidation allowBlank="1" showInputMessage="1" showErrorMessage="1" prompt="この見出しの下の列に会社名を入力します。特定のエントリを見つけるには、見出しのフィルターを使用します" sqref="B2" xr:uid="{00000000-0002-0000-0100-000002000000}"/>
    <dataValidation allowBlank="1" showInputMessage="1" showErrorMessage="1" prompt="この見出しの下の列に連絡先の名前を入力します" sqref="C2" xr:uid="{00000000-0002-0000-0100-000003000000}"/>
    <dataValidation allowBlank="1" showInputMessage="1" showErrorMessage="1" prompt="この見出しの下にあるこの列に番地を入力します" sqref="D2" xr:uid="{00000000-0002-0000-0100-000004000000}"/>
    <dataValidation allowBlank="1" showInputMessage="1" showErrorMessage="1" prompt="この見出しの下にあるこの列に番地 2 を入力します" sqref="E2" xr:uid="{00000000-0002-0000-0100-000005000000}"/>
    <dataValidation allowBlank="1" showInputMessage="1" showErrorMessage="1" prompt="この見出しの下にあるこの列に市区町村を入力します" sqref="F2" xr:uid="{00000000-0002-0000-0100-000006000000}"/>
    <dataValidation allowBlank="1" showInputMessage="1" showErrorMessage="1" prompt="この見出しの下にあるこの列に都道府県を入力します" sqref="G2" xr:uid="{00000000-0002-0000-0100-000007000000}"/>
    <dataValidation allowBlank="1" showInputMessage="1" showErrorMessage="1" prompt="この見出しの下にあるこの列に郵便番号を入力します" sqref="H2" xr:uid="{00000000-0002-0000-0100-000008000000}"/>
    <dataValidation allowBlank="1" showInputMessage="1" showErrorMessage="1" prompt="この見出しの下にあるこの列に電話番号を入力します" sqref="I2" xr:uid="{00000000-0002-0000-0100-000009000000}"/>
    <dataValidation allowBlank="1" showInputMessage="1" showErrorMessage="1" prompt="この見出しの下にあるこの列にメール アドレスを入力します" sqref="J2" xr:uid="{00000000-0002-0000-0100-00000A000000}"/>
    <dataValidation allowBlank="1" showInputMessage="1" showErrorMessage="1" prompt="この見出しの下にあるこの列に FAX 番号を入力します" sqref="K2" xr:uid="{00000000-0002-0000-0100-00000B000000}"/>
    <dataValidation allowBlank="1" showInputMessage="1" showErrorMessage="1" prompt="商業請求書ワークシートに移動するナビゲーション リンク。このセルは印刷されません" sqref="M1" xr:uid="{00000000-0002-0000-0100-00000C000000}"/>
  </dataValidations>
  <hyperlinks>
    <hyperlink ref="J4" r:id="rId1" xr:uid="{00000000-0004-0000-0100-000000000000}"/>
    <hyperlink ref="J3" r:id="rId2" xr:uid="{00000000-0004-0000-0100-000001000000}"/>
    <hyperlink ref="M1" location="'商業請求書'!A1" tooltip="選択して商業請求書ワークシートに移動する" display="Commercial Invoice" xr:uid="{00000000-0004-0000-0100-000002000000}"/>
  </hyperlinks>
  <printOptions horizontalCentered="1"/>
  <pageMargins left="0.25" right="0.25" top="0.75" bottom="0.75" header="0.3" footer="0.3"/>
  <pageSetup paperSize="9" scale="62" fitToHeight="0" orientation="landscape" r:id="rId3"/>
  <headerFooter differentFirst="1">
    <oddFooter>Page &amp;P of &amp;N</oddFooter>
  </headerFooter>
  <ignoredErrors>
    <ignoredError sqref="H4" numberStoredAsText="1"/>
  </ignoredErrors>
  <drawing r:id="rId4"/>
  <tableParts count="1">
    <tablePart r:id="rId5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1EEA17F8-F2E6-4F37-96C5-FC21482097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6A9A12BA-9F57-446D-9D9A-4E9F2D8C2114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A0515C00-9D69-49C8-98A8-6AAA248F4F0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TM00000028</ap:Template>
  <ap:DocSecurity>0</ap:DocSecurity>
  <ap:ScaleCrop>false</ap:ScaleCrop>
  <ap:HeadingPairs>
    <vt:vector baseType="variant" size="4">
      <vt:variant>
        <vt:lpstr>ワークシート</vt:lpstr>
      </vt:variant>
      <vt:variant>
        <vt:i4>2</vt:i4>
      </vt:variant>
      <vt:variant>
        <vt:lpstr>名前付き一覧</vt:lpstr>
      </vt:variant>
      <vt:variant>
        <vt:i4>18</vt:i4>
      </vt:variant>
    </vt:vector>
  </ap:HeadingPairs>
  <ap:TitlesOfParts>
    <vt:vector baseType="lpstr" size="20">
      <vt:lpstr>商業請求書</vt:lpstr>
      <vt:lpstr>顧客</vt:lpstr>
      <vt:lpstr>BillName</vt:lpstr>
      <vt:lpstr>ColumnTitle1</vt:lpstr>
      <vt:lpstr>CompanyName</vt:lpstr>
      <vt:lpstr>CustomerLookup</vt:lpstr>
      <vt:lpstr>Deposit</vt:lpstr>
      <vt:lpstr>InvoiceSubtotal</vt:lpstr>
      <vt:lpstr>顧客!Print_Area</vt:lpstr>
      <vt:lpstr>商業請求書!Print_Area</vt:lpstr>
      <vt:lpstr>顧客!Print_Titles</vt:lpstr>
      <vt:lpstr>商業請求書!Print_Titles</vt:lpstr>
      <vt:lpstr>RowTitleRegion1..C6</vt:lpstr>
      <vt:lpstr>RowTitleRegion2..E5</vt:lpstr>
      <vt:lpstr>RowTitleRegion3..H5</vt:lpstr>
      <vt:lpstr>RowTitleRegion4..H20</vt:lpstr>
      <vt:lpstr>SalesTax</vt:lpstr>
      <vt:lpstr>SalesTaxRate</vt:lpstr>
      <vt:lpstr>Title2</vt:lpstr>
      <vt:lpstr>配送費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2022-11-15T06:53:55Z</dcterms:created>
  <dcterms:modified xsi:type="dcterms:W3CDTF">2022-12-13T06:15:04Z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